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0"/>
  </bookViews>
  <sheets>
    <sheet name="ΜΕΡΙΚΗ" sheetId="1" r:id="rId1"/>
  </sheets>
  <definedNames>
    <definedName name="_xlnm.Print_Area" localSheetId="0">'ΜΕΡΙΚΗ'!$A$1:$AD$15</definedName>
  </definedNames>
  <calcPr calcMode="manual" fullCalcOnLoad="1"/>
</workbook>
</file>

<file path=xl/sharedStrings.xml><?xml version="1.0" encoding="utf-8"?>
<sst xmlns="http://schemas.openxmlformats.org/spreadsheetml/2006/main" count="506" uniqueCount="325">
  <si>
    <t>ΟΝΟΜΑ</t>
  </si>
  <si>
    <t>ΟΝΟΜΑ ΠΑΤΡΟΣ</t>
  </si>
  <si>
    <t>ΑΡΙΘΜ.
 ΤΑΥΤΟΤ.</t>
  </si>
  <si>
    <t>ΒΑΘΜΟΛΟΓΙΑ</t>
  </si>
  <si>
    <t>ΠΟΛΥΤΕΚΝΟΣ
(αριθμ. τέκνων)</t>
  </si>
  <si>
    <t xml:space="preserve">ΤΕΚΝΟ ΠΟΛΥΤΕΚΝΗΣ ΟΙΚΟΓΕΝΕΙΑΣ  (αρ. τέκνων) </t>
  </si>
  <si>
    <t>ΚΡΙΤΗΡΙΑ</t>
  </si>
  <si>
    <t>ΓΟΝΕΑΣ ΜΟΝΟΓΟΝΕΙΚΗΣ ΟΙΚΟΓΕΝΕΙΑΣ
(αριθμ. τέκνων)</t>
  </si>
  <si>
    <t>ΕΠΩΝΥΜΟ</t>
  </si>
  <si>
    <t>Σειρά Κατάταξης</t>
  </si>
  <si>
    <t>Υπ' αριθμ. :</t>
  </si>
  <si>
    <t>Ανακοίνωση:</t>
  </si>
  <si>
    <t>ΠΡΟΣΛΗΨΗ ΠΡΟΣΩΠΙΚΟΥ ΜΕ ΣΥΜΒΑΣΗ ΙΔΙΩΤΙΚΟΥ ΔΙΚΑΙΟΥ ΟΡΙΣΜΕΝΟΥ ΧΡΟΝΟΥ ΣΕ ΥΠΗΡΕΣΙΕΣ ΚΑΘΑΡΙΣΜΟΥ ΣΧΟΛΙΚΩΝ ΜΟΝΑΔΩΝ ΔΗΜΟΥ ΗΠ ΝΑΟΥΣΑΣ</t>
  </si>
  <si>
    <r>
      <t>ΕΛΛΗΝΙΚΗ ΔΗΜΟΚΡΑΤΙΑ
ΔΗΜΟΣ  ΗΡΩΪΚΗΣ ΠΟΛΗΣ ΝΑΟΥΣΑΣ</t>
    </r>
    <r>
      <rPr>
        <sz val="10"/>
        <rFont val="Arial Greek"/>
        <family val="0"/>
      </rPr>
      <t xml:space="preserve"> </t>
    </r>
    <r>
      <rPr>
        <b/>
        <sz val="10"/>
        <rFont val="Arial Greek"/>
        <family val="0"/>
      </rPr>
      <t xml:space="preserve">
</t>
    </r>
    <r>
      <rPr>
        <sz val="9"/>
        <rFont val="Arial Greek"/>
        <family val="0"/>
      </rPr>
      <t>Δημαρχίας 30  Τ.Κ. 59200</t>
    </r>
  </si>
  <si>
    <t>ΤΡΙΤΕΚΝΟΣ</t>
  </si>
  <si>
    <t>ΤΕΚΝΟ ΤΡΙΤΕΚΝΗΣ ΟΙΚΟΓΕΝΕΙΑΣ</t>
  </si>
  <si>
    <t>ΑΝΗΛΙΚΑ ΤΕΚΝΑ</t>
  </si>
  <si>
    <t xml:space="preserve"> (β)</t>
  </si>
  <si>
    <t>(γ)</t>
  </si>
  <si>
    <t>(δ)</t>
  </si>
  <si>
    <t>(ε)</t>
  </si>
  <si>
    <t>(στ)</t>
  </si>
  <si>
    <t>(ζ)</t>
  </si>
  <si>
    <t>(η)</t>
  </si>
  <si>
    <t>(θ)</t>
  </si>
  <si>
    <t>(ι)</t>
  </si>
  <si>
    <t>ΑΝΑΠΗΡΙΑ ΓΟΝΕΑ, ΤΕΚΝΟΥ,                      ΑΔΕΛΦΟΥ  Ή ΣΥΖΎΓΟΥ</t>
  </si>
  <si>
    <t xml:space="preserve">ΤΕΚΝΟ ΜΟΝΟΓΟΝΕΙΚΗΣ ΟΙΚΟΓΕΝΕΙΑΣ                             (αρ. τέκνων) </t>
  </si>
  <si>
    <t>ΗΛΙΚΙΑ</t>
  </si>
  <si>
    <r>
      <t xml:space="preserve">ΜΟΝΑΔΕΣ         </t>
    </r>
    <r>
      <rPr>
        <b/>
        <sz val="8"/>
        <color indexed="12"/>
        <rFont val="Arial Greek"/>
        <family val="0"/>
      </rPr>
      <t>(β)</t>
    </r>
  </si>
  <si>
    <r>
      <t xml:space="preserve">ΜΟΝΑΔΕΣ         </t>
    </r>
    <r>
      <rPr>
        <b/>
        <sz val="8"/>
        <color indexed="12"/>
        <rFont val="Arial Greek"/>
        <family val="0"/>
      </rPr>
      <t>(γ)</t>
    </r>
  </si>
  <si>
    <r>
      <t xml:space="preserve">ΜΟΝΑΔΕΣ         </t>
    </r>
    <r>
      <rPr>
        <b/>
        <sz val="8"/>
        <color indexed="12"/>
        <rFont val="Arial Greek"/>
        <family val="0"/>
      </rPr>
      <t>(δ)</t>
    </r>
  </si>
  <si>
    <r>
      <t xml:space="preserve">ΜΟΝΑΔΕΣ         </t>
    </r>
    <r>
      <rPr>
        <b/>
        <sz val="8"/>
        <color indexed="12"/>
        <rFont val="Arial Greek"/>
        <family val="0"/>
      </rPr>
      <t>(ε)</t>
    </r>
  </si>
  <si>
    <r>
      <t xml:space="preserve">ΜΟΝΑΔΕΣ         </t>
    </r>
    <r>
      <rPr>
        <b/>
        <sz val="8"/>
        <color indexed="12"/>
        <rFont val="Arial Greek"/>
        <family val="0"/>
      </rPr>
      <t>(στ)</t>
    </r>
  </si>
  <si>
    <r>
      <t xml:space="preserve">ΜΟΝΑΔΕΣ         </t>
    </r>
    <r>
      <rPr>
        <b/>
        <sz val="8"/>
        <color indexed="12"/>
        <rFont val="Arial Greek"/>
        <family val="0"/>
      </rPr>
      <t>(ζ)</t>
    </r>
  </si>
  <si>
    <r>
      <t xml:space="preserve">ΜΟΝΑΔΕΣ         </t>
    </r>
    <r>
      <rPr>
        <b/>
        <sz val="8"/>
        <color indexed="12"/>
        <rFont val="Arial Greek"/>
        <family val="0"/>
      </rPr>
      <t>(η)</t>
    </r>
  </si>
  <si>
    <r>
      <t xml:space="preserve">ΜΟΝΑΔΕΣ         </t>
    </r>
    <r>
      <rPr>
        <b/>
        <sz val="8"/>
        <color indexed="12"/>
        <rFont val="Arial Greek"/>
        <family val="0"/>
      </rPr>
      <t>(θ)</t>
    </r>
  </si>
  <si>
    <r>
      <t xml:space="preserve">ΜΟΝΑΔΕΣ         </t>
    </r>
    <r>
      <rPr>
        <b/>
        <sz val="8"/>
        <color indexed="12"/>
        <rFont val="Arial Greek"/>
        <family val="0"/>
      </rPr>
      <t>(ι)</t>
    </r>
  </si>
  <si>
    <t>ΑΡΙΘΜΟΣ ΠΡΩΤ.</t>
  </si>
  <si>
    <t>ΑΝΑΤΕΘΕΙΣΕΣ ΑΙΘΟΥΣΕΣ</t>
  </si>
  <si>
    <t>(α1)</t>
  </si>
  <si>
    <t>(α2)</t>
  </si>
  <si>
    <t xml:space="preserve"> ΣΥΝΟΛΟ ΜΟΝΑΔΩΝ</t>
  </si>
  <si>
    <t>Μ</t>
  </si>
  <si>
    <t>ΠΜ</t>
  </si>
  <si>
    <t>Π</t>
  </si>
  <si>
    <t>ΜΠ</t>
  </si>
  <si>
    <t>(α3)</t>
  </si>
  <si>
    <r>
      <t xml:space="preserve">ΜΟΝΑΔΕΣ         </t>
    </r>
    <r>
      <rPr>
        <b/>
        <sz val="8"/>
        <color indexed="12"/>
        <rFont val="Arial Greek"/>
        <family val="0"/>
      </rPr>
      <t>(α1,2,3)</t>
    </r>
  </si>
  <si>
    <t>ΕΜΠΕΙΡΙΑ ΕΩΣ 2019-2020
(σε μήνες)</t>
  </si>
  <si>
    <t>ΕΜΠΕΙΡΙΑ 2020-2021
(σε μήνες</t>
  </si>
  <si>
    <t>10634/28-07-2022</t>
  </si>
  <si>
    <t>ΛΙΝΑ</t>
  </si>
  <si>
    <t>ΕΛΕΝΗ</t>
  </si>
  <si>
    <t>ΧΡΗΣΤΟΣ</t>
  </si>
  <si>
    <t>ΑΕ361112</t>
  </si>
  <si>
    <t>ΣΑΡΑΤΣΗ</t>
  </si>
  <si>
    <t>ΔΙΑΜΑΝΤΩ</t>
  </si>
  <si>
    <t>ΔΗΜΗΤΡΙΟΣ</t>
  </si>
  <si>
    <t>ΑΕ366441</t>
  </si>
  <si>
    <t>ΠΡΩΤΟΓΕΡΟΥ</t>
  </si>
  <si>
    <t>ΠΑΝΤΕΛΗΣ</t>
  </si>
  <si>
    <t>ΑΝ377542</t>
  </si>
  <si>
    <t>ΔΗΜΗΤΡΙΟΥ</t>
  </si>
  <si>
    <t>ΠΑΡΑΣΚΕΥΗ</t>
  </si>
  <si>
    <t>ΑΝΑΣΤΑΣΙΟΣ</t>
  </si>
  <si>
    <t>ΑΕ366652</t>
  </si>
  <si>
    <t>ΛΙΑΝΟΥΔΑΚΗΣ</t>
  </si>
  <si>
    <t>ΜΙΧΑΗΛ</t>
  </si>
  <si>
    <t>ΓΕΩΡΓΙΟΣ</t>
  </si>
  <si>
    <t>ΑΖ178862</t>
  </si>
  <si>
    <t>ΤΑΝΟΥΣΗ</t>
  </si>
  <si>
    <t>ΚΩΝΣΤΑΝΤΙΝΑ</t>
  </si>
  <si>
    <t>ΘΩΜΑΣ</t>
  </si>
  <si>
    <t>ΑΒ446316</t>
  </si>
  <si>
    <t>ΧΡΗΣΤΟΥ</t>
  </si>
  <si>
    <t>ΒΑΣΙΛΙΚΗ</t>
  </si>
  <si>
    <t>ΠΑΥΛΟΣ</t>
  </si>
  <si>
    <t>ΑΝ885173</t>
  </si>
  <si>
    <t>ΠΑΠΑΔΟΠΟΥΛΟΥ</t>
  </si>
  <si>
    <t>ΝΙΝΑ</t>
  </si>
  <si>
    <t>ΚΩΝ/ΝΟΣ</t>
  </si>
  <si>
    <t>ΑΒ883377</t>
  </si>
  <si>
    <t>ΧΑΤΖΗΑΘΑΝΑΣΙΟΥ</t>
  </si>
  <si>
    <t>ΑΑ363333</t>
  </si>
  <si>
    <t>ΔΗΜΗΤΣΑΝΟΥ</t>
  </si>
  <si>
    <t>ΚΑΛΛΙΟΠΗ</t>
  </si>
  <si>
    <t>ΑΒ237276</t>
  </si>
  <si>
    <t>ΠΑΡΘΕΝΟΠΟΥΛΟΥ</t>
  </si>
  <si>
    <t>ΕΥΠΡΑΞΙΑ</t>
  </si>
  <si>
    <t>ΝΙΚΟΛΑΟΣ</t>
  </si>
  <si>
    <t>ΑΜ416039</t>
  </si>
  <si>
    <t>ΤΣΙΓΑΡΙΔΑ</t>
  </si>
  <si>
    <t>ΑΙΚΑΤΕΡΙΝΗ</t>
  </si>
  <si>
    <t>ΑΛΚΙΒΙΑΔΗΣ</t>
  </si>
  <si>
    <t>ΑΚ916185</t>
  </si>
  <si>
    <t>ΤΣΙΤΣΗ</t>
  </si>
  <si>
    <t>ΣΠΥΡΙΔΩΝ</t>
  </si>
  <si>
    <t>ΑΚ439455</t>
  </si>
  <si>
    <t>ΜΑΤΟΣΙΑΝ</t>
  </si>
  <si>
    <t>ΣΒΕΤΛΑΝΑ</t>
  </si>
  <si>
    <t>ΑΟ389415</t>
  </si>
  <si>
    <t>ΚΑΙΜΑΚΗ</t>
  </si>
  <si>
    <t>ΜΑΡΙΑ</t>
  </si>
  <si>
    <t>ΣΤΑΥΡΟΣ</t>
  </si>
  <si>
    <t>ΑΚ439253</t>
  </si>
  <si>
    <t>ΜΑΝΟΥΣΑΚΗ</t>
  </si>
  <si>
    <t>ΑΗ831106</t>
  </si>
  <si>
    <t>ΧΡΥΣΑΝΘΙΔΟΥ</t>
  </si>
  <si>
    <t>ΣΟΦΙΑ</t>
  </si>
  <si>
    <t>ΑΣΤΕΡΙΟΣ</t>
  </si>
  <si>
    <t>ΑΙ887243</t>
  </si>
  <si>
    <t>ΚΕΡΣΕΝΙΔΟΥ</t>
  </si>
  <si>
    <t>ΑΝΕΣΤΗΣ</t>
  </si>
  <si>
    <t>ΑΜ416248</t>
  </si>
  <si>
    <t>ΚΑΡΒΟΥΝΙΑΡΗ</t>
  </si>
  <si>
    <t>ΧΡΥΣΑΝΘΗ</t>
  </si>
  <si>
    <t>ΖΗΣΗΣ</t>
  </si>
  <si>
    <t>ΑΟ389308</t>
  </si>
  <si>
    <t>ΡΑΦΑΕΛΑ</t>
  </si>
  <si>
    <t>ΑΔΑΜ</t>
  </si>
  <si>
    <t>ΑΜ416911</t>
  </si>
  <si>
    <t>ΔΗΜΑΔΗ</t>
  </si>
  <si>
    <t>ΑΝΑΣΤΑΣΙΑ</t>
  </si>
  <si>
    <t>ΑΗ325276</t>
  </si>
  <si>
    <t>ΠΑΡΔΑΛΗ</t>
  </si>
  <si>
    <t>ΕΥΤΥΧΙΑ</t>
  </si>
  <si>
    <t>ΝΙΚΗΦΟΡΟΣ</t>
  </si>
  <si>
    <t>ΑΜ416132</t>
  </si>
  <si>
    <t>ΚΩΝΣΤΑΝΤΙΝΙΔΟΥ</t>
  </si>
  <si>
    <t>ΟΛΥΜΠΙΑ</t>
  </si>
  <si>
    <t>Κ479282</t>
  </si>
  <si>
    <t>ΔΟΥΜΟΥ</t>
  </si>
  <si>
    <t>ΘΩΜΑΗ</t>
  </si>
  <si>
    <t>ΙΩΑΝΝΗΣ</t>
  </si>
  <si>
    <t>Χ343149</t>
  </si>
  <si>
    <t>ΠΑΠΑΙΩΑΝΝΟΥ</t>
  </si>
  <si>
    <t>ΑΝΤΩΝΙΟΣ</t>
  </si>
  <si>
    <t>ΑΙ892572</t>
  </si>
  <si>
    <t>ΗΛΙΑ</t>
  </si>
  <si>
    <t>ΑΓΓΕΛΙΚΗ</t>
  </si>
  <si>
    <t>ΑΟ389660</t>
  </si>
  <si>
    <t>ΑΡΓΥΡΙΟΣ</t>
  </si>
  <si>
    <t>ΑΝ891742</t>
  </si>
  <si>
    <t>ΤΣΑΝΤΖΟΥ</t>
  </si>
  <si>
    <t>ΕΤΑΓΓΕΛΙΑ</t>
  </si>
  <si>
    <t>ΣΤΕΦΑΝΟΣ</t>
  </si>
  <si>
    <t>Σ410317</t>
  </si>
  <si>
    <t>ΜΗΤΤΑ</t>
  </si>
  <si>
    <t>ΘΕΟΛΟΓΙΑ</t>
  </si>
  <si>
    <t>ΑΖ822803</t>
  </si>
  <si>
    <t>ΖΙΩΤΑ</t>
  </si>
  <si>
    <t>ΠΕΤΡΟΣ</t>
  </si>
  <si>
    <t>ΑΕ366481</t>
  </si>
  <si>
    <t>ΡΑΦΑΗΛΙΔΟΥ</t>
  </si>
  <si>
    <t>ΔΕΣΠΟΙΝΑ</t>
  </si>
  <si>
    <t>ΑΗ325007</t>
  </si>
  <si>
    <t>ΧΡΥΣΑΝΘΙΔΗΣ</t>
  </si>
  <si>
    <t>ΑΜ416378</t>
  </si>
  <si>
    <t>ΣΤΕΦΑΝΗ</t>
  </si>
  <si>
    <t>ΕΥΑΓΓΕΛΙΑ</t>
  </si>
  <si>
    <t>Χ343609</t>
  </si>
  <si>
    <t>ΜΑΖΝΙΚΗ</t>
  </si>
  <si>
    <t>ΦΑΝΗ</t>
  </si>
  <si>
    <t>Μ558878</t>
  </si>
  <si>
    <t>ΣΚΕΝΤΕΡΙΔΟΥ</t>
  </si>
  <si>
    <t>ΑΚ916948</t>
  </si>
  <si>
    <t>ΣΥΡΚΟΥ</t>
  </si>
  <si>
    <t>ΕΥΓΕΝΙΑ</t>
  </si>
  <si>
    <t>ΑΖ822347</t>
  </si>
  <si>
    <t>ΖΑΦΕΙΡΚΟΥ</t>
  </si>
  <si>
    <t>ΖΑΦΕΙΡΙΟΣ</t>
  </si>
  <si>
    <t>ΑΖ829847</t>
  </si>
  <si>
    <t>ΟΥΖΟΥΝΗ</t>
  </si>
  <si>
    <t>ΣΩΤΗΡΙΑ</t>
  </si>
  <si>
    <t>ΑΖ822790</t>
  </si>
  <si>
    <t>ΒΑΣΙΛΕΙΑΔΟΥ</t>
  </si>
  <si>
    <t>ΔΗΜΗΤΡΑ</t>
  </si>
  <si>
    <t>ΠΡΟΔΡΟΜΟΣ</t>
  </si>
  <si>
    <t>ΑΜ891769</t>
  </si>
  <si>
    <t>ΠΙΚΟΥ</t>
  </si>
  <si>
    <t>ΘΕΟΔΩΡΑ</t>
  </si>
  <si>
    <t>ΑΚ995497</t>
  </si>
  <si>
    <t>ΠΑΡΑΣΤΑΤΙΔΟΥ</t>
  </si>
  <si>
    <t>ΧΡΥΣΟΥΛΑ</t>
  </si>
  <si>
    <t>ΗΛΙΑΣ</t>
  </si>
  <si>
    <t>ΑΑ362831</t>
  </si>
  <si>
    <t>ΠΑΠΑΛΙΑΓΚΑ</t>
  </si>
  <si>
    <t>Τ321282</t>
  </si>
  <si>
    <t>ΚΥΡΚΑ</t>
  </si>
  <si>
    <t>ΑΝ372192</t>
  </si>
  <si>
    <t>ΤΣΕΛΙΟΥ</t>
  </si>
  <si>
    <t>ΝΙΚΟΛΕΤΑ</t>
  </si>
  <si>
    <t>ΕΜΜΑΝΟΥΗΛ</t>
  </si>
  <si>
    <t>ΑΚ995459</t>
  </si>
  <si>
    <t>ΑΛΑΙΤΣΗ</t>
  </si>
  <si>
    <t>ΑΘΗΝΑ</t>
  </si>
  <si>
    <t>ΑΙ892333</t>
  </si>
  <si>
    <t>ΜΑΚΗ</t>
  </si>
  <si>
    <t>ΑΖ826711</t>
  </si>
  <si>
    <t>ΧΑΙΤΙΔΟΥ</t>
  </si>
  <si>
    <t>ΘΕΟΔΩΡΟΣ</t>
  </si>
  <si>
    <t>ΑΕ851832</t>
  </si>
  <si>
    <t>ΚΑΡΑΜΙΧΟΥ</t>
  </si>
  <si>
    <t>ΑΝΝΑ</t>
  </si>
  <si>
    <t>Χ343273</t>
  </si>
  <si>
    <t>ΑΠΟΣΤΟΛΙΔΗΣ</t>
  </si>
  <si>
    <t>ΒΑΣΙΛΕΙΟΣ</t>
  </si>
  <si>
    <t>ΑΖ325917</t>
  </si>
  <si>
    <t>ΠΑΝΑΓΙΩΤΙΔΟΥ</t>
  </si>
  <si>
    <t>ΛΟΥΚΑΣ</t>
  </si>
  <si>
    <t>ΑΗ325099</t>
  </si>
  <si>
    <t>ΤΣΙΟΥΛΗ</t>
  </si>
  <si>
    <t>ΒΕΡΟΝΙΚΗ</t>
  </si>
  <si>
    <t>Σ851403</t>
  </si>
  <si>
    <t>ΒΑΣΙΛΕΙΟΥ</t>
  </si>
  <si>
    <t>ΜΑΡΙΟΡΙΤΣΑ</t>
  </si>
  <si>
    <t>ΑΒ119655</t>
  </si>
  <si>
    <t>ΚΑΛΑΜΠΟΥΚΑ</t>
  </si>
  <si>
    <t>ΑΜ418004</t>
  </si>
  <si>
    <t>ΑΝΤΟΣ</t>
  </si>
  <si>
    <t>ΑΖ829195</t>
  </si>
  <si>
    <t>ΚΑΡΑΜΑΝΛΗ</t>
  </si>
  <si>
    <t>ΕΥΣΤΡΑΤΙΟΣ</t>
  </si>
  <si>
    <t>ΑΟ389614</t>
  </si>
  <si>
    <t>ΖΙΑΡΑ</t>
  </si>
  <si>
    <t>ΑΒ723213</t>
  </si>
  <si>
    <t>ΝΟΥΣΗ</t>
  </si>
  <si>
    <t>ΑΘΑΝΑΣΙΟΣ</t>
  </si>
  <si>
    <t>ΑΗ827643</t>
  </si>
  <si>
    <t>ΔΕΙΝΟΠΟΥΛΟΥ</t>
  </si>
  <si>
    <t>Χ343388</t>
  </si>
  <si>
    <t>ΒΡΟΥΦΤΣΗ</t>
  </si>
  <si>
    <t>Σ405764</t>
  </si>
  <si>
    <t>ΚΑΒΕΛΙΔΟΥ</t>
  </si>
  <si>
    <t>ΑΗ332405</t>
  </si>
  <si>
    <t>ΓΙΟΚΑΛΑ</t>
  </si>
  <si>
    <t>ΕΥΔΟΞΙΑ</t>
  </si>
  <si>
    <t>ΑΗ831901</t>
  </si>
  <si>
    <t>ΚΑΚΟΥΛΙΔΟΥ</t>
  </si>
  <si>
    <t>ΑΘΑΝΑΣΙΑ</t>
  </si>
  <si>
    <t>ΕΥΣΤΑΘΙΟΣ</t>
  </si>
  <si>
    <t>ΑΝ885076</t>
  </si>
  <si>
    <t>ΜΙΣΚΟΥ</t>
  </si>
  <si>
    <t>ΣΤΕΛΛΑ</t>
  </si>
  <si>
    <t>Ρ821220</t>
  </si>
  <si>
    <t>ΖΑΚΚΑ</t>
  </si>
  <si>
    <t>ΚΡΥΣΤΑΛΛΙΑ</t>
  </si>
  <si>
    <t>ΕΥΑΓΓΕΛΟΣ</t>
  </si>
  <si>
    <t>Φ247252</t>
  </si>
  <si>
    <t>ΧΡΙΣΤΟΦΟΡΙΔΟΥ</t>
  </si>
  <si>
    <t>ΟΛΓΑ</t>
  </si>
  <si>
    <t>ΑΚ916518</t>
  </si>
  <si>
    <t>ΚΑΙΣΗ</t>
  </si>
  <si>
    <t>ΑΙ892245</t>
  </si>
  <si>
    <t>ΠΑΛΤΙΔΟΥ</t>
  </si>
  <si>
    <t>ΑΕ361364</t>
  </si>
  <si>
    <t>ΜΠΙΝΟΥ</t>
  </si>
  <si>
    <t>ΜΑΡΙΑΝΘΗ</t>
  </si>
  <si>
    <t>ΑΑ362142</t>
  </si>
  <si>
    <t>ΦΑΤΟΥΡΑ</t>
  </si>
  <si>
    <t>Σ410663</t>
  </si>
  <si>
    <t>ΚΑΡΑΝΑΤΣΙΟΥ</t>
  </si>
  <si>
    <t>ΑΙ887404</t>
  </si>
  <si>
    <t>STAFF</t>
  </si>
  <si>
    <t>TANIA MARIA</t>
  </si>
  <si>
    <t>VICTOR</t>
  </si>
  <si>
    <t>PA4596087</t>
  </si>
  <si>
    <t>ΚΑΠΚΙΔΟΥ</t>
  </si>
  <si>
    <t>ΑΜ876095</t>
  </si>
  <si>
    <t>ΚΑΙΜΑΚΑΜΗ</t>
  </si>
  <si>
    <t>ΠΑΣΧΑΛΗΣ</t>
  </si>
  <si>
    <t>ΑΙ887377</t>
  </si>
  <si>
    <t>ΤΣΙΜΠΡΗ</t>
  </si>
  <si>
    <t>ΑΑ362236</t>
  </si>
  <si>
    <t>ΣΕΡΓΚΕΙ</t>
  </si>
  <si>
    <t>ΚΑΤΣΑΛΗ</t>
  </si>
  <si>
    <t>ΑΟ763502</t>
  </si>
  <si>
    <t>ΠΑΡΑΣΧΟΥ</t>
  </si>
  <si>
    <t>ΠΑΝΑΓΙΩΤΗΣ</t>
  </si>
  <si>
    <t>ΑΜ284800</t>
  </si>
  <si>
    <t>ΑΝΤΩΝΙΑΔΟΥ</t>
  </si>
  <si>
    <t>ΑΦΡΟΔΙΤΗ</t>
  </si>
  <si>
    <t>Χ220669</t>
  </si>
  <si>
    <t>ΧΑΛΑΤΣΗ</t>
  </si>
  <si>
    <t>Ξ835229</t>
  </si>
  <si>
    <t>ΘΕΟΔΩΡΟΠΟΥΛΟΥ</t>
  </si>
  <si>
    <t>ΑΒ723029</t>
  </si>
  <si>
    <t>ΛΑΦΑΡΑ</t>
  </si>
  <si>
    <t>ΠΑΝΑΓΙΩΤΑ</t>
  </si>
  <si>
    <t>ΑΑ362851</t>
  </si>
  <si>
    <t>ΒΟΓΙΑΤΖΗ</t>
  </si>
  <si>
    <t>ΟΥΡΑΝΙΑ</t>
  </si>
  <si>
    <t>ΑΕ361496</t>
  </si>
  <si>
    <t>ΖΥΓΩΝΗ</t>
  </si>
  <si>
    <t>ΑΛΕΞΙΑ</t>
  </si>
  <si>
    <t>Ξ835138</t>
  </si>
  <si>
    <t>ΑΝΤΙΦΑΚΟΥ</t>
  </si>
  <si>
    <t>ΙΩΑΝΝΑ</t>
  </si>
  <si>
    <t>Σ404126</t>
  </si>
  <si>
    <t>ΚΥΡΑΝΟΥ</t>
  </si>
  <si>
    <t>ΑΜ881300</t>
  </si>
  <si>
    <t>ΓΚΟΓΚΑ</t>
  </si>
  <si>
    <t>ΧΡΙΣΤΙΝΑ</t>
  </si>
  <si>
    <t>ΑΝ373488</t>
  </si>
  <si>
    <t>ΚΑΛΑΙΤΖΙΔΟΥ</t>
  </si>
  <si>
    <t>ΣΟΦΙΑ-ΜΑΡΙΝΑ</t>
  </si>
  <si>
    <t>ΑΕ849401</t>
  </si>
  <si>
    <t>ΘΕΟΔΩΡΙΔΟΥ</t>
  </si>
  <si>
    <t>ΑΖ327175</t>
  </si>
  <si>
    <t>ΧΟΥΛΟΥΙΛΙΔΟΥ</t>
  </si>
  <si>
    <t>ΕΥΜΟΡΦΙΑ</t>
  </si>
  <si>
    <t>ΑΗ331984</t>
  </si>
  <si>
    <t>ΑΟ389207</t>
  </si>
  <si>
    <t>ΑΜ421107</t>
  </si>
  <si>
    <t>ΑΛΕΞΑΝΔΡΑ</t>
  </si>
  <si>
    <t>ΧΡΙΣΤΟΦΟΡΟΣ</t>
  </si>
  <si>
    <t>ΑΗ325347</t>
  </si>
  <si>
    <t>ΣΕΡΙΑΔΟΥ</t>
  </si>
  <si>
    <t>ΠΟΛΑΤΙΔΟΥ</t>
  </si>
  <si>
    <t>M</t>
  </si>
  <si>
    <t>ΚΑΛΑΙΤΣΙΔΟΥ</t>
  </si>
  <si>
    <t>Ο ΔΗΜΑΡΧΟΣ Η.Π. ΝΑΟΥΣΑΣ</t>
  </si>
  <si>
    <t>ΚΑΡΑΝΙΚΟΛΑΣ ΝΙΚΟΛΑΟΣ</t>
  </si>
  <si>
    <t>ΤΕΛΙΚΟΣ ΠΙΝΑΚΑΣ ΚΑΤΑΤΑΞΗΣ &amp; ΒΑΘΜΟΛΟΓΙΑΣ ΜΕΡΙΚΗΣ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</si>
</sst>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_€"/>
    <numFmt numFmtId="189" formatCode="[$-408]h:mm:ss\ AM/PM"/>
    <numFmt numFmtId="190" formatCode="[$-408]dddd\,\ d\ mmmm\ yyyy"/>
    <numFmt numFmtId="191" formatCode="&quot;Ναι&quot;;&quot;Ναι&quot;;&quot;'Οχι&quot;"/>
    <numFmt numFmtId="192" formatCode="&quot;Αληθές&quot;;&quot;Αληθές&quot;;&quot;Ψευδές&quot;"/>
    <numFmt numFmtId="193" formatCode="&quot;Ενεργοποίηση&quot;;&quot;Ενεργοποίηση&quot;;&quot;Απενεργοποίηση&quot;"/>
    <numFmt numFmtId="194" formatCode="[$€-2]\ #,##0.00_);[Red]\([$€-2]\ #,##0.00\)"/>
    <numFmt numFmtId="195" formatCode="0.00_ ;[Red]\-0.00\ "/>
    <numFmt numFmtId="196" formatCode="0_ ;[Red]\-0\ "/>
    <numFmt numFmtId="197" formatCode="0.000"/>
  </numFmts>
  <fonts count="4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b/>
      <u val="single"/>
      <sz val="10"/>
      <name val="Arial Greek"/>
      <family val="0"/>
    </font>
    <font>
      <sz val="9"/>
      <name val="Arial Greek"/>
      <family val="0"/>
    </font>
    <font>
      <sz val="8"/>
      <name val="Arial Greek"/>
      <family val="0"/>
    </font>
    <font>
      <b/>
      <sz val="8"/>
      <color indexed="12"/>
      <name val="Arial Greek"/>
      <family val="0"/>
    </font>
    <font>
      <b/>
      <u val="single"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14" borderId="1" applyNumberFormat="0" applyAlignment="0" applyProtection="0"/>
    <xf numFmtId="0" fontId="32" fillId="15" borderId="2" applyNumberFormat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3" fillId="2" borderId="3" applyNumberFormat="0" applyAlignment="0" applyProtection="0"/>
    <xf numFmtId="0" fontId="34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1" fillId="2" borderId="1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96" fontId="2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5" borderId="10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vertic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2" fillId="25" borderId="10" xfId="0" applyFont="1" applyFill="1" applyBorder="1" applyAlignment="1" applyProtection="1">
      <alignment horizontal="left" textRotation="90" wrapText="1"/>
      <protection locked="0"/>
    </xf>
    <xf numFmtId="0" fontId="2" fillId="25" borderId="10" xfId="0" applyFont="1" applyFill="1" applyBorder="1" applyAlignment="1" applyProtection="1">
      <alignment horizontal="center" textRotation="90" wrapText="1"/>
      <protection locked="0"/>
    </xf>
    <xf numFmtId="0" fontId="2" fillId="25" borderId="10" xfId="0" applyFont="1" applyFill="1" applyBorder="1" applyAlignment="1" applyProtection="1">
      <alignment textRotation="90" wrapText="1"/>
      <protection locked="0"/>
    </xf>
    <xf numFmtId="196" fontId="2" fillId="25" borderId="10" xfId="0" applyNumberFormat="1" applyFont="1" applyFill="1" applyBorder="1" applyAlignment="1" applyProtection="1">
      <alignment horizontal="center" textRotation="90" wrapText="1"/>
      <protection locked="0"/>
    </xf>
    <xf numFmtId="196" fontId="5" fillId="2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0" xfId="0" applyFont="1" applyFill="1" applyBorder="1" applyAlignment="1">
      <alignment horizontal="center" vertical="center"/>
    </xf>
    <xf numFmtId="1" fontId="8" fillId="25" borderId="10" xfId="0" applyNumberFormat="1" applyFont="1" applyFill="1" applyBorder="1" applyAlignment="1">
      <alignment horizontal="center" vertical="center"/>
    </xf>
    <xf numFmtId="1" fontId="11" fillId="25" borderId="10" xfId="0" applyNumberFormat="1" applyFont="1" applyFill="1" applyBorder="1" applyAlignment="1">
      <alignment horizontal="center" vertical="center"/>
    </xf>
    <xf numFmtId="0" fontId="5" fillId="25" borderId="12" xfId="0" applyFont="1" applyFill="1" applyBorder="1" applyAlignment="1" applyProtection="1">
      <alignment horizontal="center"/>
      <protection locked="0"/>
    </xf>
    <xf numFmtId="0" fontId="8" fillId="26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1" fontId="8" fillId="10" borderId="10" xfId="0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vertical="center"/>
    </xf>
    <xf numFmtId="1" fontId="8" fillId="28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10" borderId="11" xfId="0" applyFont="1" applyFill="1" applyBorder="1" applyAlignment="1" applyProtection="1">
      <alignment horizontal="center" vertical="center" textRotation="90" wrapText="1"/>
      <protection locked="0"/>
    </xf>
    <xf numFmtId="0" fontId="4" fillId="10" borderId="13" xfId="0" applyFont="1" applyFill="1" applyBorder="1" applyAlignment="1" applyProtection="1">
      <alignment horizontal="center" vertical="center" textRotation="90" wrapText="1"/>
      <protection locked="0"/>
    </xf>
    <xf numFmtId="0" fontId="3" fillId="10" borderId="14" xfId="0" applyFont="1" applyFill="1" applyBorder="1" applyAlignment="1" applyProtection="1">
      <alignment horizontal="center"/>
      <protection locked="0"/>
    </xf>
    <xf numFmtId="0" fontId="3" fillId="10" borderId="15" xfId="0" applyFont="1" applyFill="1" applyBorder="1" applyAlignment="1" applyProtection="1">
      <alignment horizontal="center"/>
      <protection locked="0"/>
    </xf>
    <xf numFmtId="0" fontId="3" fillId="10" borderId="16" xfId="0" applyFont="1" applyFill="1" applyBorder="1" applyAlignment="1" applyProtection="1">
      <alignment horizontal="center"/>
      <protection locked="0"/>
    </xf>
    <xf numFmtId="49" fontId="6" fillId="2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28" borderId="19" xfId="0" applyNumberFormat="1" applyFont="1" applyFill="1" applyBorder="1" applyAlignment="1" applyProtection="1">
      <alignment horizontal="center" vertical="center" textRotation="90"/>
      <protection locked="0"/>
    </xf>
    <xf numFmtId="4" fontId="4" fillId="28" borderId="20" xfId="0" applyNumberFormat="1" applyFont="1" applyFill="1" applyBorder="1" applyAlignment="1" applyProtection="1">
      <alignment horizontal="center" vertical="center" textRotation="90"/>
      <protection locked="0"/>
    </xf>
    <xf numFmtId="4" fontId="4" fillId="28" borderId="21" xfId="0" applyNumberFormat="1" applyFont="1" applyFill="1" applyBorder="1" applyAlignment="1" applyProtection="1">
      <alignment horizontal="center" vertical="center" textRotation="90"/>
      <protection locked="0"/>
    </xf>
    <xf numFmtId="0" fontId="8" fillId="26" borderId="22" xfId="0" applyFont="1" applyFill="1" applyBorder="1" applyAlignment="1" applyProtection="1">
      <alignment horizontal="center" vertical="center" textRotation="90"/>
      <protection locked="0"/>
    </xf>
    <xf numFmtId="0" fontId="8" fillId="26" borderId="23" xfId="0" applyFont="1" applyFill="1" applyBorder="1" applyAlignment="1" applyProtection="1">
      <alignment horizontal="center" vertical="center" textRotation="90"/>
      <protection locked="0"/>
    </xf>
    <xf numFmtId="0" fontId="8" fillId="26" borderId="24" xfId="0" applyFont="1" applyFill="1" applyBorder="1" applyAlignment="1" applyProtection="1">
      <alignment horizontal="center" vertical="center" textRotation="90"/>
      <protection locked="0"/>
    </xf>
    <xf numFmtId="0" fontId="1" fillId="25" borderId="25" xfId="0" applyFont="1" applyFill="1" applyBorder="1" applyAlignment="1" applyProtection="1">
      <alignment horizontal="center" vertical="center" textRotation="90" wrapText="1"/>
      <protection locked="0"/>
    </xf>
    <xf numFmtId="0" fontId="1" fillId="25" borderId="26" xfId="0" applyFont="1" applyFill="1" applyBorder="1" applyAlignment="1" applyProtection="1">
      <alignment horizontal="center" vertical="center" textRotation="90" wrapText="1"/>
      <protection locked="0"/>
    </xf>
    <xf numFmtId="0" fontId="1" fillId="25" borderId="27" xfId="0" applyFont="1" applyFill="1" applyBorder="1" applyAlignment="1" applyProtection="1">
      <alignment horizontal="center" vertical="center" textRotation="90" wrapText="1"/>
      <protection locked="0"/>
    </xf>
    <xf numFmtId="0" fontId="1" fillId="25" borderId="17" xfId="0" applyFont="1" applyFill="1" applyBorder="1" applyAlignment="1" applyProtection="1">
      <alignment horizontal="center" vertical="center" textRotation="90" wrapText="1"/>
      <protection locked="0"/>
    </xf>
    <xf numFmtId="0" fontId="1" fillId="25" borderId="18" xfId="0" applyFont="1" applyFill="1" applyBorder="1" applyAlignment="1" applyProtection="1">
      <alignment horizontal="center" vertical="center" textRotation="90" wrapText="1"/>
      <protection locked="0"/>
    </xf>
    <xf numFmtId="0" fontId="1" fillId="25" borderId="28" xfId="0" applyFont="1" applyFill="1" applyBorder="1" applyAlignment="1" applyProtection="1">
      <alignment horizontal="center" vertical="center" textRotation="90" wrapText="1"/>
      <protection locked="0"/>
    </xf>
    <xf numFmtId="49" fontId="1" fillId="25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5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5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5" borderId="14" xfId="0" applyFont="1" applyFill="1" applyBorder="1" applyAlignment="1" applyProtection="1">
      <alignment horizontal="center"/>
      <protection locked="0"/>
    </xf>
    <xf numFmtId="0" fontId="5" fillId="25" borderId="15" xfId="0" applyFont="1" applyFill="1" applyBorder="1" applyAlignment="1" applyProtection="1">
      <alignment horizontal="center"/>
      <protection locked="0"/>
    </xf>
    <xf numFmtId="0" fontId="5" fillId="25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96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1" fontId="5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7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59" sqref="A59:IV59"/>
    </sheetView>
  </sheetViews>
  <sheetFormatPr defaultColWidth="9.00390625" defaultRowHeight="12.75"/>
  <cols>
    <col min="1" max="1" width="7.625" style="0" customWidth="1"/>
    <col min="2" max="2" width="15.00390625" style="0" customWidth="1"/>
    <col min="3" max="3" width="13.875" style="0" customWidth="1"/>
    <col min="4" max="4" width="12.125" style="0" customWidth="1"/>
    <col min="5" max="5" width="10.00390625" style="0" customWidth="1"/>
    <col min="6" max="13" width="4.75390625" style="0" customWidth="1"/>
    <col min="14" max="14" width="7.00390625" style="0" customWidth="1"/>
    <col min="15" max="16" width="4.75390625" style="0" customWidth="1"/>
    <col min="17" max="17" width="4.375" style="0" customWidth="1"/>
    <col min="18" max="18" width="5.25390625" style="0" customWidth="1"/>
    <col min="19" max="19" width="4.00390625" style="0" customWidth="1"/>
    <col min="20" max="27" width="3.75390625" style="0" customWidth="1"/>
    <col min="28" max="28" width="6.125" style="0" customWidth="1"/>
    <col min="29" max="29" width="11.375" style="0" customWidth="1"/>
    <col min="30" max="30" width="6.375" style="0" customWidth="1"/>
    <col min="31" max="31" width="52.25390625" style="0" customWidth="1"/>
  </cols>
  <sheetData>
    <row r="1" spans="1:4" ht="64.5" customHeight="1" thickBot="1">
      <c r="A1" s="50" t="s">
        <v>13</v>
      </c>
      <c r="B1" s="51"/>
      <c r="C1" s="51"/>
      <c r="D1" s="52"/>
    </row>
    <row r="2" spans="1:29" ht="17.25" customHeight="1">
      <c r="A2" s="1"/>
      <c r="B2" s="2"/>
      <c r="C2" s="2"/>
      <c r="D2" s="2"/>
      <c r="E2" s="53" t="s">
        <v>12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Z2" s="54" t="s">
        <v>11</v>
      </c>
      <c r="AA2" s="54"/>
      <c r="AB2" s="54"/>
      <c r="AC2" s="54"/>
    </row>
    <row r="3" spans="1:29" ht="16.5" customHeight="1">
      <c r="A3" s="1"/>
      <c r="B3" s="2"/>
      <c r="C3" s="2"/>
      <c r="D3" s="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V3" s="55" t="s">
        <v>10</v>
      </c>
      <c r="W3" s="56"/>
      <c r="X3" s="56"/>
      <c r="Y3" s="6"/>
      <c r="Z3" s="57" t="s">
        <v>51</v>
      </c>
      <c r="AA3" s="57"/>
      <c r="AB3" s="57"/>
      <c r="AC3" s="58"/>
    </row>
    <row r="4" spans="5:20" ht="15.75" customHeight="1"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5:20" ht="15.75" customHeight="1" thickBot="1">
      <c r="E5" s="59" t="s">
        <v>324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30" ht="12.75" customHeight="1">
      <c r="A6" s="37" t="s">
        <v>38</v>
      </c>
      <c r="B6" s="40" t="s">
        <v>8</v>
      </c>
      <c r="C6" s="40" t="s">
        <v>0</v>
      </c>
      <c r="D6" s="43" t="s">
        <v>1</v>
      </c>
      <c r="E6" s="40" t="s">
        <v>2</v>
      </c>
      <c r="F6" s="46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8"/>
      <c r="Q6" s="16"/>
      <c r="R6" s="25" t="s">
        <v>3</v>
      </c>
      <c r="S6" s="26"/>
      <c r="T6" s="26"/>
      <c r="U6" s="26"/>
      <c r="V6" s="26"/>
      <c r="W6" s="26"/>
      <c r="X6" s="26"/>
      <c r="Y6" s="26"/>
      <c r="Z6" s="26"/>
      <c r="AA6" s="27"/>
      <c r="AB6" s="28"/>
      <c r="AC6" s="31" t="s">
        <v>42</v>
      </c>
      <c r="AD6" s="34" t="s">
        <v>9</v>
      </c>
    </row>
    <row r="7" spans="1:30" ht="133.5" customHeight="1">
      <c r="A7" s="38"/>
      <c r="B7" s="41"/>
      <c r="C7" s="41"/>
      <c r="D7" s="44"/>
      <c r="E7" s="41"/>
      <c r="F7" s="3" t="s">
        <v>49</v>
      </c>
      <c r="G7" s="10" t="s">
        <v>39</v>
      </c>
      <c r="H7" s="3" t="s">
        <v>50</v>
      </c>
      <c r="I7" s="4" t="s">
        <v>4</v>
      </c>
      <c r="J7" s="4" t="s">
        <v>5</v>
      </c>
      <c r="K7" s="4" t="s">
        <v>14</v>
      </c>
      <c r="L7" s="7" t="s">
        <v>15</v>
      </c>
      <c r="M7" s="4" t="s">
        <v>16</v>
      </c>
      <c r="N7" s="9" t="s">
        <v>7</v>
      </c>
      <c r="O7" s="8" t="s">
        <v>27</v>
      </c>
      <c r="P7" s="8" t="s">
        <v>26</v>
      </c>
      <c r="Q7" s="4" t="s">
        <v>28</v>
      </c>
      <c r="R7" s="23" t="s">
        <v>48</v>
      </c>
      <c r="S7" s="23" t="s">
        <v>29</v>
      </c>
      <c r="T7" s="23" t="s">
        <v>30</v>
      </c>
      <c r="U7" s="23" t="s">
        <v>31</v>
      </c>
      <c r="V7" s="23" t="s">
        <v>32</v>
      </c>
      <c r="W7" s="23" t="s">
        <v>33</v>
      </c>
      <c r="X7" s="23" t="s">
        <v>34</v>
      </c>
      <c r="Y7" s="23" t="s">
        <v>35</v>
      </c>
      <c r="Z7" s="23" t="s">
        <v>36</v>
      </c>
      <c r="AA7" s="23" t="s">
        <v>37</v>
      </c>
      <c r="AB7" s="29"/>
      <c r="AC7" s="32"/>
      <c r="AD7" s="35"/>
    </row>
    <row r="8" spans="1:30" ht="21.75" customHeight="1" thickBot="1">
      <c r="A8" s="39"/>
      <c r="B8" s="42"/>
      <c r="C8" s="42"/>
      <c r="D8" s="45"/>
      <c r="E8" s="42"/>
      <c r="F8" s="11" t="s">
        <v>40</v>
      </c>
      <c r="G8" s="11" t="s">
        <v>41</v>
      </c>
      <c r="H8" s="11" t="s">
        <v>47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2" t="s">
        <v>23</v>
      </c>
      <c r="P8" s="12" t="s">
        <v>24</v>
      </c>
      <c r="Q8" s="12" t="s">
        <v>25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30"/>
      <c r="AC8" s="33"/>
      <c r="AD8" s="36"/>
    </row>
    <row r="9" spans="1:31" ht="18.75" customHeight="1">
      <c r="A9" s="13">
        <v>11220</v>
      </c>
      <c r="B9" s="13" t="s">
        <v>209</v>
      </c>
      <c r="C9" s="13" t="s">
        <v>103</v>
      </c>
      <c r="D9" s="13" t="s">
        <v>210</v>
      </c>
      <c r="E9" s="13" t="s">
        <v>211</v>
      </c>
      <c r="F9" s="14">
        <v>180</v>
      </c>
      <c r="G9" s="14">
        <v>12</v>
      </c>
      <c r="H9" s="14">
        <v>19</v>
      </c>
      <c r="I9" s="14"/>
      <c r="J9" s="14"/>
      <c r="K9" s="14"/>
      <c r="L9" s="14"/>
      <c r="M9" s="14"/>
      <c r="N9" s="14"/>
      <c r="O9" s="14"/>
      <c r="P9" s="14"/>
      <c r="Q9" s="14">
        <v>59</v>
      </c>
      <c r="R9" s="18">
        <f aca="true" t="shared" si="0" ref="R9:R47">F9*17+G9*F9+H9*17</f>
        <v>5543</v>
      </c>
      <c r="S9" s="19" t="b">
        <f aca="true" t="shared" si="1" ref="S9:T39">IF(I9=4,"30",IF(I9=5,"40",IF(I9=6,"50",IF(I9=7,"60",IF(I9=8,"70")))))</f>
        <v>0</v>
      </c>
      <c r="T9" s="19" t="b">
        <f t="shared" si="1"/>
        <v>0</v>
      </c>
      <c r="U9" s="18" t="b">
        <f aca="true" t="shared" si="2" ref="U9:V39">IF(K9=3,"15")</f>
        <v>0</v>
      </c>
      <c r="V9" s="18" t="b">
        <f t="shared" si="2"/>
        <v>0</v>
      </c>
      <c r="W9" s="18" t="b">
        <f aca="true" t="shared" si="3" ref="W9:W47">IF(M9=1,"5",IF(M9=2,"10",IF(M9=3,"20")))</f>
        <v>0</v>
      </c>
      <c r="X9" s="18" t="b">
        <f aca="true" t="shared" si="4" ref="X9:Y39">IF(N9=1,"10",IF(N9=2,"20",IF(N9=3,"30",IF(N9=4,"40"))))</f>
        <v>0</v>
      </c>
      <c r="Y9" s="18" t="b">
        <f t="shared" si="4"/>
        <v>0</v>
      </c>
      <c r="Z9" s="18" t="b">
        <f>IF(P9&gt;=50,"10")</f>
        <v>0</v>
      </c>
      <c r="AA9" s="18" t="str">
        <f aca="true" t="shared" si="5" ref="AA9:AA47">IF(Q9&gt;=50,"20",IF(Q9&lt;=49,"10"))</f>
        <v>20</v>
      </c>
      <c r="AB9" s="20" t="s">
        <v>44</v>
      </c>
      <c r="AC9" s="21">
        <f aca="true" t="shared" si="6" ref="AC9:AC47">R9+S9+T9+U9+V9+W9+X9+Y9+Z9+AA9</f>
        <v>5563</v>
      </c>
      <c r="AD9" s="17"/>
      <c r="AE9" s="5"/>
    </row>
    <row r="10" spans="1:31" ht="18.75" customHeight="1">
      <c r="A10" s="13">
        <v>11175</v>
      </c>
      <c r="B10" s="13" t="s">
        <v>255</v>
      </c>
      <c r="C10" s="13" t="s">
        <v>53</v>
      </c>
      <c r="D10" s="13" t="s">
        <v>81</v>
      </c>
      <c r="E10" s="13" t="s">
        <v>256</v>
      </c>
      <c r="F10" s="14">
        <v>146</v>
      </c>
      <c r="G10" s="14">
        <v>12</v>
      </c>
      <c r="H10" s="14">
        <v>19</v>
      </c>
      <c r="I10" s="14"/>
      <c r="J10" s="14"/>
      <c r="K10" s="14"/>
      <c r="L10" s="14"/>
      <c r="M10" s="14"/>
      <c r="N10" s="14"/>
      <c r="O10" s="14"/>
      <c r="P10" s="14"/>
      <c r="Q10" s="14">
        <v>55</v>
      </c>
      <c r="R10" s="18">
        <f t="shared" si="0"/>
        <v>4557</v>
      </c>
      <c r="S10" s="19" t="b">
        <f t="shared" si="1"/>
        <v>0</v>
      </c>
      <c r="T10" s="19" t="b">
        <f t="shared" si="1"/>
        <v>0</v>
      </c>
      <c r="U10" s="18" t="b">
        <f t="shared" si="2"/>
        <v>0</v>
      </c>
      <c r="V10" s="18" t="b">
        <f t="shared" si="2"/>
        <v>0</v>
      </c>
      <c r="W10" s="18" t="b">
        <f t="shared" si="3"/>
        <v>0</v>
      </c>
      <c r="X10" s="18" t="b">
        <f t="shared" si="4"/>
        <v>0</v>
      </c>
      <c r="Y10" s="18" t="b">
        <f t="shared" si="4"/>
        <v>0</v>
      </c>
      <c r="Z10" s="18" t="b">
        <f>IF(P10&gt;=50,"10")</f>
        <v>0</v>
      </c>
      <c r="AA10" s="18" t="str">
        <f t="shared" si="5"/>
        <v>20</v>
      </c>
      <c r="AB10" s="20" t="s">
        <v>45</v>
      </c>
      <c r="AC10" s="21">
        <f t="shared" si="6"/>
        <v>4577</v>
      </c>
      <c r="AD10" s="17"/>
      <c r="AE10" s="5"/>
    </row>
    <row r="11" spans="1:31" ht="18.75" customHeight="1">
      <c r="A11" s="13">
        <v>11210</v>
      </c>
      <c r="B11" s="13" t="s">
        <v>183</v>
      </c>
      <c r="C11" s="13" t="s">
        <v>184</v>
      </c>
      <c r="D11" s="13" t="s">
        <v>185</v>
      </c>
      <c r="E11" s="13" t="s">
        <v>186</v>
      </c>
      <c r="F11" s="14">
        <v>168</v>
      </c>
      <c r="G11" s="14">
        <v>8</v>
      </c>
      <c r="H11" s="14">
        <v>19</v>
      </c>
      <c r="I11" s="14"/>
      <c r="J11" s="14"/>
      <c r="K11" s="14"/>
      <c r="L11" s="14"/>
      <c r="M11" s="14"/>
      <c r="N11" s="14"/>
      <c r="O11" s="14"/>
      <c r="P11" s="14"/>
      <c r="Q11" s="14">
        <v>58</v>
      </c>
      <c r="R11" s="18">
        <f t="shared" si="0"/>
        <v>4523</v>
      </c>
      <c r="S11" s="19" t="b">
        <f t="shared" si="1"/>
        <v>0</v>
      </c>
      <c r="T11" s="19" t="b">
        <f t="shared" si="1"/>
        <v>0</v>
      </c>
      <c r="U11" s="18" t="b">
        <f t="shared" si="2"/>
        <v>0</v>
      </c>
      <c r="V11" s="18" t="b">
        <f t="shared" si="2"/>
        <v>0</v>
      </c>
      <c r="W11" s="18" t="b">
        <f t="shared" si="3"/>
        <v>0</v>
      </c>
      <c r="X11" s="18" t="b">
        <f t="shared" si="4"/>
        <v>0</v>
      </c>
      <c r="Y11" s="18" t="b">
        <f t="shared" si="4"/>
        <v>0</v>
      </c>
      <c r="Z11" s="18" t="b">
        <f>IF(P11&gt;=70,"17")</f>
        <v>0</v>
      </c>
      <c r="AA11" s="18" t="str">
        <f t="shared" si="5"/>
        <v>20</v>
      </c>
      <c r="AB11" s="20" t="s">
        <v>43</v>
      </c>
      <c r="AC11" s="21">
        <f t="shared" si="6"/>
        <v>4543</v>
      </c>
      <c r="AD11" s="17">
        <v>1</v>
      </c>
      <c r="AE11" s="5"/>
    </row>
    <row r="12" spans="1:31" ht="18.75" customHeight="1">
      <c r="A12" s="13">
        <v>11000</v>
      </c>
      <c r="B12" s="13" t="s">
        <v>108</v>
      </c>
      <c r="C12" s="13" t="s">
        <v>109</v>
      </c>
      <c r="D12" s="13" t="s">
        <v>110</v>
      </c>
      <c r="E12" s="13" t="s">
        <v>111</v>
      </c>
      <c r="F12" s="14">
        <v>110</v>
      </c>
      <c r="G12" s="14">
        <v>14</v>
      </c>
      <c r="H12" s="14">
        <v>19</v>
      </c>
      <c r="I12" s="14"/>
      <c r="J12" s="14"/>
      <c r="K12" s="14"/>
      <c r="L12" s="14"/>
      <c r="M12" s="14"/>
      <c r="N12" s="14"/>
      <c r="O12" s="14"/>
      <c r="P12" s="14"/>
      <c r="Q12" s="14">
        <v>59</v>
      </c>
      <c r="R12" s="18">
        <f t="shared" si="0"/>
        <v>3733</v>
      </c>
      <c r="S12" s="19" t="b">
        <f t="shared" si="1"/>
        <v>0</v>
      </c>
      <c r="T12" s="19" t="b">
        <f t="shared" si="1"/>
        <v>0</v>
      </c>
      <c r="U12" s="18" t="b">
        <f t="shared" si="2"/>
        <v>0</v>
      </c>
      <c r="V12" s="18" t="b">
        <f t="shared" si="2"/>
        <v>0</v>
      </c>
      <c r="W12" s="18" t="b">
        <f t="shared" si="3"/>
        <v>0</v>
      </c>
      <c r="X12" s="18" t="b">
        <f t="shared" si="4"/>
        <v>0</v>
      </c>
      <c r="Y12" s="18" t="b">
        <f t="shared" si="4"/>
        <v>0</v>
      </c>
      <c r="Z12" s="18" t="b">
        <f aca="true" t="shared" si="7" ref="Z12:Z19">IF(P12&gt;=50,"10")</f>
        <v>0</v>
      </c>
      <c r="AA12" s="18" t="str">
        <f t="shared" si="5"/>
        <v>20</v>
      </c>
      <c r="AB12" s="20" t="s">
        <v>44</v>
      </c>
      <c r="AC12" s="21">
        <f t="shared" si="6"/>
        <v>3753</v>
      </c>
      <c r="AD12" s="17"/>
      <c r="AE12" s="5"/>
    </row>
    <row r="13" spans="1:31" ht="18.75" customHeight="1">
      <c r="A13" s="13">
        <v>11158</v>
      </c>
      <c r="B13" s="13" t="s">
        <v>227</v>
      </c>
      <c r="C13" s="13" t="s">
        <v>86</v>
      </c>
      <c r="D13" s="13" t="s">
        <v>228</v>
      </c>
      <c r="E13" s="13" t="s">
        <v>229</v>
      </c>
      <c r="F13" s="14">
        <v>120</v>
      </c>
      <c r="G13" s="14">
        <v>11</v>
      </c>
      <c r="H13" s="14">
        <v>19</v>
      </c>
      <c r="I13" s="14"/>
      <c r="J13" s="14"/>
      <c r="K13" s="14">
        <v>3</v>
      </c>
      <c r="L13" s="14"/>
      <c r="M13" s="14">
        <v>1</v>
      </c>
      <c r="N13" s="14"/>
      <c r="O13" s="14"/>
      <c r="P13" s="14"/>
      <c r="Q13" s="14">
        <v>42</v>
      </c>
      <c r="R13" s="18">
        <f t="shared" si="0"/>
        <v>3683</v>
      </c>
      <c r="S13" s="19" t="b">
        <f t="shared" si="1"/>
        <v>0</v>
      </c>
      <c r="T13" s="19" t="b">
        <f t="shared" si="1"/>
        <v>0</v>
      </c>
      <c r="U13" s="18" t="str">
        <f t="shared" si="2"/>
        <v>15</v>
      </c>
      <c r="V13" s="18" t="b">
        <f t="shared" si="2"/>
        <v>0</v>
      </c>
      <c r="W13" s="18" t="str">
        <f t="shared" si="3"/>
        <v>5</v>
      </c>
      <c r="X13" s="18" t="b">
        <f t="shared" si="4"/>
        <v>0</v>
      </c>
      <c r="Y13" s="18" t="b">
        <f t="shared" si="4"/>
        <v>0</v>
      </c>
      <c r="Z13" s="18" t="b">
        <f t="shared" si="7"/>
        <v>0</v>
      </c>
      <c r="AA13" s="18" t="str">
        <f t="shared" si="5"/>
        <v>10</v>
      </c>
      <c r="AB13" s="20" t="s">
        <v>45</v>
      </c>
      <c r="AC13" s="21">
        <f t="shared" si="6"/>
        <v>3713</v>
      </c>
      <c r="AD13" s="17"/>
      <c r="AE13" s="5"/>
    </row>
    <row r="14" spans="1:31" ht="18.75" customHeight="1">
      <c r="A14" s="13">
        <v>11207</v>
      </c>
      <c r="B14" s="13" t="s">
        <v>176</v>
      </c>
      <c r="C14" s="13" t="s">
        <v>177</v>
      </c>
      <c r="D14" s="13" t="s">
        <v>178</v>
      </c>
      <c r="E14" s="13" t="s">
        <v>179</v>
      </c>
      <c r="F14" s="14">
        <v>150</v>
      </c>
      <c r="G14" s="14">
        <v>4</v>
      </c>
      <c r="H14" s="14">
        <v>19</v>
      </c>
      <c r="I14" s="14"/>
      <c r="J14" s="14"/>
      <c r="K14" s="14"/>
      <c r="L14" s="14"/>
      <c r="M14" s="14"/>
      <c r="N14" s="14"/>
      <c r="O14" s="14"/>
      <c r="P14" s="14"/>
      <c r="Q14" s="14">
        <v>61</v>
      </c>
      <c r="R14" s="18">
        <f t="shared" si="0"/>
        <v>3473</v>
      </c>
      <c r="S14" s="19" t="b">
        <f t="shared" si="1"/>
        <v>0</v>
      </c>
      <c r="T14" s="19" t="b">
        <f t="shared" si="1"/>
        <v>0</v>
      </c>
      <c r="U14" s="18" t="b">
        <f t="shared" si="2"/>
        <v>0</v>
      </c>
      <c r="V14" s="18" t="b">
        <f t="shared" si="2"/>
        <v>0</v>
      </c>
      <c r="W14" s="18" t="b">
        <f t="shared" si="3"/>
        <v>0</v>
      </c>
      <c r="X14" s="18" t="b">
        <f t="shared" si="4"/>
        <v>0</v>
      </c>
      <c r="Y14" s="18" t="b">
        <f t="shared" si="4"/>
        <v>0</v>
      </c>
      <c r="Z14" s="18" t="b">
        <f t="shared" si="7"/>
        <v>0</v>
      </c>
      <c r="AA14" s="18" t="str">
        <f t="shared" si="5"/>
        <v>20</v>
      </c>
      <c r="AB14" s="20" t="s">
        <v>46</v>
      </c>
      <c r="AC14" s="21">
        <f t="shared" si="6"/>
        <v>3493</v>
      </c>
      <c r="AD14" s="17">
        <v>2</v>
      </c>
      <c r="AE14" s="5"/>
    </row>
    <row r="15" spans="1:31" ht="18.75" customHeight="1">
      <c r="A15" s="13">
        <v>10991</v>
      </c>
      <c r="B15" s="13" t="s">
        <v>159</v>
      </c>
      <c r="C15" s="13" t="s">
        <v>160</v>
      </c>
      <c r="D15" s="13" t="s">
        <v>73</v>
      </c>
      <c r="E15" s="13" t="s">
        <v>161</v>
      </c>
      <c r="F15" s="14">
        <v>90</v>
      </c>
      <c r="G15" s="14">
        <v>16</v>
      </c>
      <c r="H15" s="14">
        <v>19</v>
      </c>
      <c r="I15" s="14"/>
      <c r="J15" s="14"/>
      <c r="K15" s="14"/>
      <c r="L15" s="14"/>
      <c r="M15" s="14"/>
      <c r="N15" s="14"/>
      <c r="O15" s="14"/>
      <c r="P15" s="14"/>
      <c r="Q15" s="14">
        <v>52</v>
      </c>
      <c r="R15" s="18">
        <f t="shared" si="0"/>
        <v>3293</v>
      </c>
      <c r="S15" s="19" t="b">
        <f t="shared" si="1"/>
        <v>0</v>
      </c>
      <c r="T15" s="19" t="b">
        <f t="shared" si="1"/>
        <v>0</v>
      </c>
      <c r="U15" s="18" t="b">
        <f t="shared" si="2"/>
        <v>0</v>
      </c>
      <c r="V15" s="18" t="b">
        <f t="shared" si="2"/>
        <v>0</v>
      </c>
      <c r="W15" s="18" t="b">
        <f t="shared" si="3"/>
        <v>0</v>
      </c>
      <c r="X15" s="18" t="b">
        <f t="shared" si="4"/>
        <v>0</v>
      </c>
      <c r="Y15" s="18" t="b">
        <f t="shared" si="4"/>
        <v>0</v>
      </c>
      <c r="Z15" s="18" t="b">
        <f t="shared" si="7"/>
        <v>0</v>
      </c>
      <c r="AA15" s="18" t="str">
        <f t="shared" si="5"/>
        <v>20</v>
      </c>
      <c r="AB15" s="20" t="s">
        <v>44</v>
      </c>
      <c r="AC15" s="21">
        <f t="shared" si="6"/>
        <v>3313</v>
      </c>
      <c r="AD15" s="17"/>
      <c r="AE15" s="5"/>
    </row>
    <row r="16" spans="1:31" ht="18.75" customHeight="1">
      <c r="A16" s="13">
        <v>11216</v>
      </c>
      <c r="B16" s="13" t="s">
        <v>200</v>
      </c>
      <c r="C16" s="13" t="s">
        <v>109</v>
      </c>
      <c r="D16" s="13" t="s">
        <v>201</v>
      </c>
      <c r="E16" s="13" t="s">
        <v>202</v>
      </c>
      <c r="F16" s="14">
        <v>90</v>
      </c>
      <c r="G16" s="14">
        <v>16</v>
      </c>
      <c r="H16" s="14">
        <v>19</v>
      </c>
      <c r="I16" s="14"/>
      <c r="J16" s="14"/>
      <c r="K16" s="14"/>
      <c r="L16" s="14"/>
      <c r="M16" s="14"/>
      <c r="N16" s="14"/>
      <c r="O16" s="14"/>
      <c r="P16" s="14"/>
      <c r="Q16" s="14">
        <v>54</v>
      </c>
      <c r="R16" s="18">
        <f t="shared" si="0"/>
        <v>3293</v>
      </c>
      <c r="S16" s="19" t="b">
        <f t="shared" si="1"/>
        <v>0</v>
      </c>
      <c r="T16" s="19" t="b">
        <f t="shared" si="1"/>
        <v>0</v>
      </c>
      <c r="U16" s="18" t="b">
        <f t="shared" si="2"/>
        <v>0</v>
      </c>
      <c r="V16" s="18" t="b">
        <f t="shared" si="2"/>
        <v>0</v>
      </c>
      <c r="W16" s="18" t="b">
        <f t="shared" si="3"/>
        <v>0</v>
      </c>
      <c r="X16" s="18" t="b">
        <f t="shared" si="4"/>
        <v>0</v>
      </c>
      <c r="Y16" s="18" t="b">
        <f t="shared" si="4"/>
        <v>0</v>
      </c>
      <c r="Z16" s="18" t="b">
        <f t="shared" si="7"/>
        <v>0</v>
      </c>
      <c r="AA16" s="18" t="str">
        <f t="shared" si="5"/>
        <v>20</v>
      </c>
      <c r="AB16" s="20" t="s">
        <v>44</v>
      </c>
      <c r="AC16" s="21">
        <f t="shared" si="6"/>
        <v>3313</v>
      </c>
      <c r="AD16" s="17"/>
      <c r="AE16" s="5"/>
    </row>
    <row r="17" spans="1:31" ht="18.75" customHeight="1">
      <c r="A17" s="13">
        <v>10932</v>
      </c>
      <c r="B17" s="13" t="s">
        <v>92</v>
      </c>
      <c r="C17" s="13" t="s">
        <v>93</v>
      </c>
      <c r="D17" s="13" t="s">
        <v>94</v>
      </c>
      <c r="E17" s="13" t="s">
        <v>95</v>
      </c>
      <c r="F17" s="14">
        <v>89</v>
      </c>
      <c r="G17" s="14">
        <v>16</v>
      </c>
      <c r="H17" s="14">
        <v>19</v>
      </c>
      <c r="I17" s="14"/>
      <c r="J17" s="14"/>
      <c r="K17" s="14"/>
      <c r="L17" s="14"/>
      <c r="M17" s="14"/>
      <c r="N17" s="14">
        <v>1</v>
      </c>
      <c r="O17" s="14"/>
      <c r="P17" s="14"/>
      <c r="Q17" s="14">
        <v>57</v>
      </c>
      <c r="R17" s="18">
        <f t="shared" si="0"/>
        <v>3260</v>
      </c>
      <c r="S17" s="19" t="b">
        <f t="shared" si="1"/>
        <v>0</v>
      </c>
      <c r="T17" s="19" t="b">
        <f t="shared" si="1"/>
        <v>0</v>
      </c>
      <c r="U17" s="18" t="b">
        <f t="shared" si="2"/>
        <v>0</v>
      </c>
      <c r="V17" s="18" t="b">
        <f t="shared" si="2"/>
        <v>0</v>
      </c>
      <c r="W17" s="18" t="b">
        <f t="shared" si="3"/>
        <v>0</v>
      </c>
      <c r="X17" s="18" t="str">
        <f t="shared" si="4"/>
        <v>10</v>
      </c>
      <c r="Y17" s="18" t="b">
        <f t="shared" si="4"/>
        <v>0</v>
      </c>
      <c r="Z17" s="18" t="b">
        <f t="shared" si="7"/>
        <v>0</v>
      </c>
      <c r="AA17" s="18" t="str">
        <f t="shared" si="5"/>
        <v>20</v>
      </c>
      <c r="AB17" s="20" t="s">
        <v>44</v>
      </c>
      <c r="AC17" s="21">
        <f t="shared" si="6"/>
        <v>3290</v>
      </c>
      <c r="AD17" s="17"/>
      <c r="AE17" s="5"/>
    </row>
    <row r="18" spans="1:31" ht="18.75" customHeight="1">
      <c r="A18" s="13">
        <v>10992</v>
      </c>
      <c r="B18" s="13" t="s">
        <v>132</v>
      </c>
      <c r="C18" s="13" t="s">
        <v>133</v>
      </c>
      <c r="D18" s="13" t="s">
        <v>134</v>
      </c>
      <c r="E18" s="13" t="s">
        <v>135</v>
      </c>
      <c r="F18" s="14">
        <v>89</v>
      </c>
      <c r="G18" s="14">
        <v>16</v>
      </c>
      <c r="H18" s="14">
        <v>19</v>
      </c>
      <c r="I18" s="14"/>
      <c r="J18" s="14">
        <v>3</v>
      </c>
      <c r="K18" s="14"/>
      <c r="L18" s="14"/>
      <c r="M18" s="14"/>
      <c r="N18" s="14"/>
      <c r="O18" s="14"/>
      <c r="P18" s="14"/>
      <c r="Q18" s="14">
        <v>45</v>
      </c>
      <c r="R18" s="18">
        <f t="shared" si="0"/>
        <v>3260</v>
      </c>
      <c r="S18" s="19" t="b">
        <f t="shared" si="1"/>
        <v>0</v>
      </c>
      <c r="T18" s="19" t="b">
        <f t="shared" si="1"/>
        <v>0</v>
      </c>
      <c r="U18" s="18" t="b">
        <f t="shared" si="2"/>
        <v>0</v>
      </c>
      <c r="V18" s="18" t="b">
        <f t="shared" si="2"/>
        <v>0</v>
      </c>
      <c r="W18" s="18" t="b">
        <f t="shared" si="3"/>
        <v>0</v>
      </c>
      <c r="X18" s="18" t="b">
        <f t="shared" si="4"/>
        <v>0</v>
      </c>
      <c r="Y18" s="18" t="b">
        <f t="shared" si="4"/>
        <v>0</v>
      </c>
      <c r="Z18" s="18" t="b">
        <f t="shared" si="7"/>
        <v>0</v>
      </c>
      <c r="AA18" s="18" t="str">
        <f t="shared" si="5"/>
        <v>10</v>
      </c>
      <c r="AB18" s="20" t="s">
        <v>44</v>
      </c>
      <c r="AC18" s="21">
        <f t="shared" si="6"/>
        <v>3270</v>
      </c>
      <c r="AD18" s="17"/>
      <c r="AE18" s="5"/>
    </row>
    <row r="19" spans="1:31" ht="18.75" customHeight="1">
      <c r="A19" s="13">
        <v>11164</v>
      </c>
      <c r="B19" s="13" t="s">
        <v>234</v>
      </c>
      <c r="C19" s="13" t="s">
        <v>123</v>
      </c>
      <c r="D19" s="13" t="s">
        <v>81</v>
      </c>
      <c r="E19" s="13" t="s">
        <v>235</v>
      </c>
      <c r="F19" s="14">
        <v>100</v>
      </c>
      <c r="G19" s="14">
        <v>12</v>
      </c>
      <c r="H19" s="14">
        <v>19</v>
      </c>
      <c r="I19" s="14"/>
      <c r="J19" s="14"/>
      <c r="K19" s="14">
        <v>3</v>
      </c>
      <c r="L19" s="14"/>
      <c r="M19" s="14">
        <v>1</v>
      </c>
      <c r="N19" s="14"/>
      <c r="O19" s="14"/>
      <c r="P19" s="14"/>
      <c r="Q19" s="14">
        <v>46</v>
      </c>
      <c r="R19" s="18">
        <f t="shared" si="0"/>
        <v>3223</v>
      </c>
      <c r="S19" s="19" t="b">
        <f t="shared" si="1"/>
        <v>0</v>
      </c>
      <c r="T19" s="19" t="b">
        <f t="shared" si="1"/>
        <v>0</v>
      </c>
      <c r="U19" s="18" t="str">
        <f t="shared" si="2"/>
        <v>15</v>
      </c>
      <c r="V19" s="18" t="b">
        <f t="shared" si="2"/>
        <v>0</v>
      </c>
      <c r="W19" s="18" t="str">
        <f t="shared" si="3"/>
        <v>5</v>
      </c>
      <c r="X19" s="18" t="b">
        <f t="shared" si="4"/>
        <v>0</v>
      </c>
      <c r="Y19" s="18" t="b">
        <f t="shared" si="4"/>
        <v>0</v>
      </c>
      <c r="Z19" s="18" t="b">
        <f t="shared" si="7"/>
        <v>0</v>
      </c>
      <c r="AA19" s="18" t="str">
        <f t="shared" si="5"/>
        <v>10</v>
      </c>
      <c r="AB19" s="20" t="s">
        <v>44</v>
      </c>
      <c r="AC19" s="21">
        <f t="shared" si="6"/>
        <v>3253</v>
      </c>
      <c r="AD19" s="17"/>
      <c r="AE19" s="5"/>
    </row>
    <row r="20" spans="1:31" ht="18.75" customHeight="1">
      <c r="A20" s="13">
        <v>11172</v>
      </c>
      <c r="B20" s="13" t="s">
        <v>250</v>
      </c>
      <c r="C20" s="13" t="s">
        <v>251</v>
      </c>
      <c r="D20" s="13" t="s">
        <v>68</v>
      </c>
      <c r="E20" s="13" t="s">
        <v>252</v>
      </c>
      <c r="F20" s="14">
        <v>116</v>
      </c>
      <c r="G20" s="14">
        <v>6</v>
      </c>
      <c r="H20" s="14">
        <v>19</v>
      </c>
      <c r="I20" s="14"/>
      <c r="J20" s="14"/>
      <c r="K20" s="14"/>
      <c r="L20" s="14"/>
      <c r="M20" s="14"/>
      <c r="N20" s="14"/>
      <c r="O20" s="14"/>
      <c r="P20" s="14"/>
      <c r="Q20" s="14">
        <v>57</v>
      </c>
      <c r="R20" s="18">
        <f t="shared" si="0"/>
        <v>2991</v>
      </c>
      <c r="S20" s="19" t="b">
        <f t="shared" si="1"/>
        <v>0</v>
      </c>
      <c r="T20" s="19" t="b">
        <f t="shared" si="1"/>
        <v>0</v>
      </c>
      <c r="U20" s="18" t="b">
        <f t="shared" si="2"/>
        <v>0</v>
      </c>
      <c r="V20" s="18" t="b">
        <f t="shared" si="2"/>
        <v>0</v>
      </c>
      <c r="W20" s="18" t="b">
        <f t="shared" si="3"/>
        <v>0</v>
      </c>
      <c r="X20" s="18" t="b">
        <f t="shared" si="4"/>
        <v>0</v>
      </c>
      <c r="Y20" s="18" t="b">
        <f t="shared" si="4"/>
        <v>0</v>
      </c>
      <c r="Z20" s="18" t="b">
        <f>IF(P20&gt;=70,"17")</f>
        <v>0</v>
      </c>
      <c r="AA20" s="18" t="str">
        <f t="shared" si="5"/>
        <v>20</v>
      </c>
      <c r="AB20" s="20" t="s">
        <v>45</v>
      </c>
      <c r="AC20" s="21">
        <f t="shared" si="6"/>
        <v>3011</v>
      </c>
      <c r="AD20" s="17"/>
      <c r="AE20" s="5"/>
    </row>
    <row r="21" spans="1:31" ht="18.75" customHeight="1">
      <c r="A21" s="13">
        <v>11017</v>
      </c>
      <c r="B21" s="13" t="s">
        <v>132</v>
      </c>
      <c r="C21" s="13" t="s">
        <v>133</v>
      </c>
      <c r="D21" s="13" t="s">
        <v>142</v>
      </c>
      <c r="E21" s="13" t="s">
        <v>143</v>
      </c>
      <c r="F21" s="14">
        <v>80</v>
      </c>
      <c r="G21" s="14">
        <v>16</v>
      </c>
      <c r="H21" s="14">
        <v>19</v>
      </c>
      <c r="I21" s="14"/>
      <c r="J21" s="14"/>
      <c r="K21" s="14"/>
      <c r="L21" s="14"/>
      <c r="M21" s="14">
        <v>1</v>
      </c>
      <c r="N21" s="14"/>
      <c r="O21" s="14"/>
      <c r="P21" s="14"/>
      <c r="Q21" s="14">
        <v>51</v>
      </c>
      <c r="R21" s="18">
        <f t="shared" si="0"/>
        <v>2963</v>
      </c>
      <c r="S21" s="19" t="b">
        <f t="shared" si="1"/>
        <v>0</v>
      </c>
      <c r="T21" s="19" t="b">
        <f t="shared" si="1"/>
        <v>0</v>
      </c>
      <c r="U21" s="18" t="b">
        <f t="shared" si="2"/>
        <v>0</v>
      </c>
      <c r="V21" s="18" t="b">
        <f t="shared" si="2"/>
        <v>0</v>
      </c>
      <c r="W21" s="18" t="str">
        <f t="shared" si="3"/>
        <v>5</v>
      </c>
      <c r="X21" s="18" t="b">
        <f t="shared" si="4"/>
        <v>0</v>
      </c>
      <c r="Y21" s="18" t="b">
        <f t="shared" si="4"/>
        <v>0</v>
      </c>
      <c r="Z21" s="18" t="b">
        <f aca="true" t="shared" si="8" ref="Z21:Z39">IF(P21&gt;=50,"10")</f>
        <v>0</v>
      </c>
      <c r="AA21" s="18" t="str">
        <f t="shared" si="5"/>
        <v>20</v>
      </c>
      <c r="AB21" s="20" t="s">
        <v>44</v>
      </c>
      <c r="AC21" s="21">
        <f t="shared" si="6"/>
        <v>2988</v>
      </c>
      <c r="AD21" s="17"/>
      <c r="AE21" s="5"/>
    </row>
    <row r="22" spans="1:31" ht="18.75" customHeight="1">
      <c r="A22" s="13">
        <v>11181</v>
      </c>
      <c r="B22" s="13" t="s">
        <v>268</v>
      </c>
      <c r="C22" s="13" t="s">
        <v>93</v>
      </c>
      <c r="D22" s="13" t="s">
        <v>65</v>
      </c>
      <c r="E22" s="13" t="s">
        <v>269</v>
      </c>
      <c r="F22" s="14">
        <v>100</v>
      </c>
      <c r="G22" s="14">
        <v>9</v>
      </c>
      <c r="H22" s="14">
        <v>19</v>
      </c>
      <c r="I22" s="14"/>
      <c r="J22" s="14"/>
      <c r="K22" s="14">
        <v>3</v>
      </c>
      <c r="L22" s="14"/>
      <c r="M22" s="14">
        <v>1</v>
      </c>
      <c r="N22" s="14"/>
      <c r="O22" s="14"/>
      <c r="P22" s="14"/>
      <c r="Q22" s="14">
        <v>44</v>
      </c>
      <c r="R22" s="18">
        <f t="shared" si="0"/>
        <v>2923</v>
      </c>
      <c r="S22" s="19" t="b">
        <f t="shared" si="1"/>
        <v>0</v>
      </c>
      <c r="T22" s="19" t="b">
        <f t="shared" si="1"/>
        <v>0</v>
      </c>
      <c r="U22" s="18" t="str">
        <f t="shared" si="2"/>
        <v>15</v>
      </c>
      <c r="V22" s="18" t="b">
        <f t="shared" si="2"/>
        <v>0</v>
      </c>
      <c r="W22" s="18" t="str">
        <f t="shared" si="3"/>
        <v>5</v>
      </c>
      <c r="X22" s="18" t="b">
        <f t="shared" si="4"/>
        <v>0</v>
      </c>
      <c r="Y22" s="18" t="b">
        <f t="shared" si="4"/>
        <v>0</v>
      </c>
      <c r="Z22" s="18" t="b">
        <f t="shared" si="8"/>
        <v>0</v>
      </c>
      <c r="AA22" s="18" t="str">
        <f t="shared" si="5"/>
        <v>10</v>
      </c>
      <c r="AB22" s="20" t="s">
        <v>46</v>
      </c>
      <c r="AC22" s="21">
        <f t="shared" si="6"/>
        <v>2953</v>
      </c>
      <c r="AD22" s="17">
        <v>3</v>
      </c>
      <c r="AE22" s="5"/>
    </row>
    <row r="23" spans="1:31" ht="18.75" customHeight="1">
      <c r="A23" s="13">
        <v>10926</v>
      </c>
      <c r="B23" s="13" t="s">
        <v>102</v>
      </c>
      <c r="C23" s="13" t="s">
        <v>103</v>
      </c>
      <c r="D23" s="13" t="s">
        <v>104</v>
      </c>
      <c r="E23" s="13" t="s">
        <v>105</v>
      </c>
      <c r="F23" s="14">
        <v>108</v>
      </c>
      <c r="G23" s="14">
        <v>7</v>
      </c>
      <c r="H23" s="14">
        <v>19</v>
      </c>
      <c r="I23" s="14"/>
      <c r="J23" s="14"/>
      <c r="K23" s="14"/>
      <c r="L23" s="14"/>
      <c r="M23" s="14"/>
      <c r="N23" s="14"/>
      <c r="O23" s="14"/>
      <c r="P23" s="14"/>
      <c r="Q23" s="14">
        <v>46</v>
      </c>
      <c r="R23" s="18">
        <f t="shared" si="0"/>
        <v>2915</v>
      </c>
      <c r="S23" s="19" t="b">
        <f t="shared" si="1"/>
        <v>0</v>
      </c>
      <c r="T23" s="19" t="b">
        <f t="shared" si="1"/>
        <v>0</v>
      </c>
      <c r="U23" s="18" t="b">
        <f t="shared" si="2"/>
        <v>0</v>
      </c>
      <c r="V23" s="18" t="b">
        <f t="shared" si="2"/>
        <v>0</v>
      </c>
      <c r="W23" s="18" t="b">
        <f t="shared" si="3"/>
        <v>0</v>
      </c>
      <c r="X23" s="18" t="b">
        <f t="shared" si="4"/>
        <v>0</v>
      </c>
      <c r="Y23" s="18" t="b">
        <f t="shared" si="4"/>
        <v>0</v>
      </c>
      <c r="Z23" s="18" t="b">
        <f t="shared" si="8"/>
        <v>0</v>
      </c>
      <c r="AA23" s="18" t="str">
        <f t="shared" si="5"/>
        <v>10</v>
      </c>
      <c r="AB23" s="20" t="s">
        <v>44</v>
      </c>
      <c r="AC23" s="21">
        <f t="shared" si="6"/>
        <v>2925</v>
      </c>
      <c r="AD23" s="17"/>
      <c r="AE23" s="5"/>
    </row>
    <row r="24" spans="1:31" ht="18.75" customHeight="1">
      <c r="A24" s="13">
        <v>10998</v>
      </c>
      <c r="B24" s="13" t="s">
        <v>115</v>
      </c>
      <c r="C24" s="13" t="s">
        <v>116</v>
      </c>
      <c r="D24" s="13" t="s">
        <v>117</v>
      </c>
      <c r="E24" s="13" t="s">
        <v>118</v>
      </c>
      <c r="F24" s="14">
        <v>89</v>
      </c>
      <c r="G24" s="14">
        <v>12</v>
      </c>
      <c r="H24" s="14">
        <v>9</v>
      </c>
      <c r="I24" s="14"/>
      <c r="J24" s="14"/>
      <c r="K24" s="14"/>
      <c r="L24" s="14"/>
      <c r="M24" s="14"/>
      <c r="N24" s="14"/>
      <c r="O24" s="14"/>
      <c r="P24" s="14"/>
      <c r="Q24" s="14">
        <v>50</v>
      </c>
      <c r="R24" s="18">
        <f t="shared" si="0"/>
        <v>2734</v>
      </c>
      <c r="S24" s="19" t="b">
        <f t="shared" si="1"/>
        <v>0</v>
      </c>
      <c r="T24" s="19" t="b">
        <f t="shared" si="1"/>
        <v>0</v>
      </c>
      <c r="U24" s="18" t="b">
        <f t="shared" si="2"/>
        <v>0</v>
      </c>
      <c r="V24" s="18" t="b">
        <f t="shared" si="2"/>
        <v>0</v>
      </c>
      <c r="W24" s="18" t="b">
        <f t="shared" si="3"/>
        <v>0</v>
      </c>
      <c r="X24" s="18" t="b">
        <f t="shared" si="4"/>
        <v>0</v>
      </c>
      <c r="Y24" s="18" t="b">
        <f t="shared" si="4"/>
        <v>0</v>
      </c>
      <c r="Z24" s="18" t="b">
        <f t="shared" si="8"/>
        <v>0</v>
      </c>
      <c r="AA24" s="18" t="str">
        <f t="shared" si="5"/>
        <v>20</v>
      </c>
      <c r="AB24" s="20" t="s">
        <v>44</v>
      </c>
      <c r="AC24" s="21">
        <f t="shared" si="6"/>
        <v>2754</v>
      </c>
      <c r="AD24" s="17"/>
      <c r="AE24" s="5"/>
    </row>
    <row r="25" spans="1:31" ht="18.75" customHeight="1">
      <c r="A25" s="13">
        <v>10999</v>
      </c>
      <c r="B25" s="13" t="s">
        <v>112</v>
      </c>
      <c r="C25" s="13" t="s">
        <v>109</v>
      </c>
      <c r="D25" s="13" t="s">
        <v>113</v>
      </c>
      <c r="E25" s="13" t="s">
        <v>114</v>
      </c>
      <c r="F25" s="14">
        <v>100</v>
      </c>
      <c r="G25" s="14">
        <v>6</v>
      </c>
      <c r="H25" s="14">
        <v>19</v>
      </c>
      <c r="I25" s="14"/>
      <c r="J25" s="14"/>
      <c r="K25" s="14"/>
      <c r="L25" s="14"/>
      <c r="M25" s="14"/>
      <c r="N25" s="14"/>
      <c r="O25" s="14"/>
      <c r="P25" s="14"/>
      <c r="Q25" s="14">
        <v>50</v>
      </c>
      <c r="R25" s="18">
        <f t="shared" si="0"/>
        <v>2623</v>
      </c>
      <c r="S25" s="19" t="b">
        <f t="shared" si="1"/>
        <v>0</v>
      </c>
      <c r="T25" s="19" t="b">
        <f t="shared" si="1"/>
        <v>0</v>
      </c>
      <c r="U25" s="18" t="b">
        <f t="shared" si="2"/>
        <v>0</v>
      </c>
      <c r="V25" s="18" t="b">
        <f t="shared" si="2"/>
        <v>0</v>
      </c>
      <c r="W25" s="18" t="b">
        <f t="shared" si="3"/>
        <v>0</v>
      </c>
      <c r="X25" s="18" t="b">
        <f t="shared" si="4"/>
        <v>0</v>
      </c>
      <c r="Y25" s="18" t="b">
        <f t="shared" si="4"/>
        <v>0</v>
      </c>
      <c r="Z25" s="18" t="b">
        <f t="shared" si="8"/>
        <v>0</v>
      </c>
      <c r="AA25" s="18" t="str">
        <f t="shared" si="5"/>
        <v>20</v>
      </c>
      <c r="AB25" s="20" t="s">
        <v>44</v>
      </c>
      <c r="AC25" s="21">
        <f t="shared" si="6"/>
        <v>2643</v>
      </c>
      <c r="AD25" s="17"/>
      <c r="AE25" s="5"/>
    </row>
    <row r="26" spans="1:31" ht="18.75" customHeight="1">
      <c r="A26" s="13">
        <v>10756</v>
      </c>
      <c r="B26" s="13" t="s">
        <v>264</v>
      </c>
      <c r="C26" s="13" t="s">
        <v>265</v>
      </c>
      <c r="D26" s="13" t="s">
        <v>266</v>
      </c>
      <c r="E26" s="13" t="s">
        <v>267</v>
      </c>
      <c r="F26" s="14">
        <v>68</v>
      </c>
      <c r="G26" s="14">
        <v>16</v>
      </c>
      <c r="H26" s="14">
        <v>19</v>
      </c>
      <c r="I26" s="14"/>
      <c r="J26" s="14"/>
      <c r="K26" s="14">
        <v>3</v>
      </c>
      <c r="L26" s="14"/>
      <c r="M26" s="14">
        <v>1</v>
      </c>
      <c r="N26" s="14"/>
      <c r="O26" s="14"/>
      <c r="P26" s="14"/>
      <c r="Q26" s="14">
        <v>46</v>
      </c>
      <c r="R26" s="18">
        <f t="shared" si="0"/>
        <v>2567</v>
      </c>
      <c r="S26" s="19" t="b">
        <f t="shared" si="1"/>
        <v>0</v>
      </c>
      <c r="T26" s="19" t="b">
        <f t="shared" si="1"/>
        <v>0</v>
      </c>
      <c r="U26" s="18" t="str">
        <f t="shared" si="2"/>
        <v>15</v>
      </c>
      <c r="V26" s="18" t="b">
        <f t="shared" si="2"/>
        <v>0</v>
      </c>
      <c r="W26" s="18" t="str">
        <f t="shared" si="3"/>
        <v>5</v>
      </c>
      <c r="X26" s="18" t="b">
        <f t="shared" si="4"/>
        <v>0</v>
      </c>
      <c r="Y26" s="18" t="b">
        <f t="shared" si="4"/>
        <v>0</v>
      </c>
      <c r="Z26" s="18" t="b">
        <f t="shared" si="8"/>
        <v>0</v>
      </c>
      <c r="AA26" s="18" t="str">
        <f t="shared" si="5"/>
        <v>10</v>
      </c>
      <c r="AB26" s="20" t="s">
        <v>44</v>
      </c>
      <c r="AC26" s="21">
        <f t="shared" si="6"/>
        <v>2597</v>
      </c>
      <c r="AD26" s="17"/>
      <c r="AE26" s="5"/>
    </row>
    <row r="27" spans="1:31" ht="18.75" customHeight="1">
      <c r="A27" s="13">
        <v>10928</v>
      </c>
      <c r="B27" s="13" t="s">
        <v>139</v>
      </c>
      <c r="C27" s="13" t="s">
        <v>140</v>
      </c>
      <c r="D27" s="13" t="s">
        <v>65</v>
      </c>
      <c r="E27" s="13" t="s">
        <v>141</v>
      </c>
      <c r="F27" s="14">
        <v>80</v>
      </c>
      <c r="G27" s="14">
        <v>4</v>
      </c>
      <c r="H27" s="14">
        <v>19</v>
      </c>
      <c r="I27" s="14"/>
      <c r="J27" s="14"/>
      <c r="K27" s="14"/>
      <c r="L27" s="14"/>
      <c r="M27" s="14"/>
      <c r="N27" s="14"/>
      <c r="O27" s="14"/>
      <c r="P27" s="14"/>
      <c r="Q27" s="14">
        <v>50</v>
      </c>
      <c r="R27" s="18">
        <f t="shared" si="0"/>
        <v>2003</v>
      </c>
      <c r="S27" s="19" t="b">
        <f t="shared" si="1"/>
        <v>0</v>
      </c>
      <c r="T27" s="19" t="b">
        <f t="shared" si="1"/>
        <v>0</v>
      </c>
      <c r="U27" s="18" t="b">
        <f t="shared" si="2"/>
        <v>0</v>
      </c>
      <c r="V27" s="18" t="b">
        <f t="shared" si="2"/>
        <v>0</v>
      </c>
      <c r="W27" s="18" t="b">
        <f t="shared" si="3"/>
        <v>0</v>
      </c>
      <c r="X27" s="18" t="b">
        <f t="shared" si="4"/>
        <v>0</v>
      </c>
      <c r="Y27" s="18" t="b">
        <f t="shared" si="4"/>
        <v>0</v>
      </c>
      <c r="Z27" s="18" t="b">
        <f t="shared" si="8"/>
        <v>0</v>
      </c>
      <c r="AA27" s="18" t="str">
        <f t="shared" si="5"/>
        <v>20</v>
      </c>
      <c r="AB27" s="20" t="s">
        <v>43</v>
      </c>
      <c r="AC27" s="21">
        <f t="shared" si="6"/>
        <v>2023</v>
      </c>
      <c r="AD27" s="17">
        <v>4</v>
      </c>
      <c r="AE27" s="5"/>
    </row>
    <row r="28" spans="1:31" ht="18.75" customHeight="1">
      <c r="A28" s="13">
        <v>10933</v>
      </c>
      <c r="B28" s="13" t="s">
        <v>88</v>
      </c>
      <c r="C28" s="13" t="s">
        <v>89</v>
      </c>
      <c r="D28" s="13" t="s">
        <v>90</v>
      </c>
      <c r="E28" s="13" t="s">
        <v>91</v>
      </c>
      <c r="F28" s="14">
        <v>50</v>
      </c>
      <c r="G28" s="14">
        <v>16</v>
      </c>
      <c r="H28" s="14">
        <v>19</v>
      </c>
      <c r="I28" s="14"/>
      <c r="J28" s="14"/>
      <c r="K28" s="14">
        <v>3</v>
      </c>
      <c r="L28" s="14"/>
      <c r="M28" s="14">
        <v>3</v>
      </c>
      <c r="N28" s="14"/>
      <c r="O28" s="14"/>
      <c r="P28" s="14"/>
      <c r="Q28" s="14">
        <v>43</v>
      </c>
      <c r="R28" s="18">
        <f t="shared" si="0"/>
        <v>1973</v>
      </c>
      <c r="S28" s="19" t="b">
        <f t="shared" si="1"/>
        <v>0</v>
      </c>
      <c r="T28" s="19" t="b">
        <f t="shared" si="1"/>
        <v>0</v>
      </c>
      <c r="U28" s="18" t="str">
        <f t="shared" si="2"/>
        <v>15</v>
      </c>
      <c r="V28" s="18" t="b">
        <f t="shared" si="2"/>
        <v>0</v>
      </c>
      <c r="W28" s="18" t="str">
        <f t="shared" si="3"/>
        <v>20</v>
      </c>
      <c r="X28" s="18" t="b">
        <f t="shared" si="4"/>
        <v>0</v>
      </c>
      <c r="Y28" s="18" t="b">
        <f t="shared" si="4"/>
        <v>0</v>
      </c>
      <c r="Z28" s="18" t="b">
        <f t="shared" si="8"/>
        <v>0</v>
      </c>
      <c r="AA28" s="18" t="str">
        <f t="shared" si="5"/>
        <v>10</v>
      </c>
      <c r="AB28" s="20" t="s">
        <v>44</v>
      </c>
      <c r="AC28" s="21">
        <f t="shared" si="6"/>
        <v>2018</v>
      </c>
      <c r="AD28" s="17"/>
      <c r="AE28" s="5"/>
    </row>
    <row r="29" spans="1:31" ht="18.75" customHeight="1">
      <c r="A29" s="13">
        <v>11176</v>
      </c>
      <c r="B29" s="13" t="s">
        <v>257</v>
      </c>
      <c r="C29" s="13" t="s">
        <v>258</v>
      </c>
      <c r="D29" s="13" t="s">
        <v>104</v>
      </c>
      <c r="E29" s="13" t="s">
        <v>259</v>
      </c>
      <c r="F29" s="14">
        <v>60</v>
      </c>
      <c r="G29" s="14">
        <v>9</v>
      </c>
      <c r="H29" s="14">
        <v>19</v>
      </c>
      <c r="I29" s="14"/>
      <c r="J29" s="14">
        <v>4</v>
      </c>
      <c r="K29" s="14"/>
      <c r="L29" s="14"/>
      <c r="M29" s="14"/>
      <c r="N29" s="14"/>
      <c r="O29" s="14"/>
      <c r="P29" s="14"/>
      <c r="Q29" s="14">
        <v>33</v>
      </c>
      <c r="R29" s="18">
        <f t="shared" si="0"/>
        <v>1883</v>
      </c>
      <c r="S29" s="19" t="b">
        <f t="shared" si="1"/>
        <v>0</v>
      </c>
      <c r="T29" s="19" t="str">
        <f t="shared" si="1"/>
        <v>30</v>
      </c>
      <c r="U29" s="18" t="b">
        <f t="shared" si="2"/>
        <v>0</v>
      </c>
      <c r="V29" s="18" t="b">
        <f t="shared" si="2"/>
        <v>0</v>
      </c>
      <c r="W29" s="18" t="b">
        <f t="shared" si="3"/>
        <v>0</v>
      </c>
      <c r="X29" s="18" t="b">
        <f t="shared" si="4"/>
        <v>0</v>
      </c>
      <c r="Y29" s="18" t="b">
        <f t="shared" si="4"/>
        <v>0</v>
      </c>
      <c r="Z29" s="18" t="b">
        <f t="shared" si="8"/>
        <v>0</v>
      </c>
      <c r="AA29" s="18" t="str">
        <f t="shared" si="5"/>
        <v>10</v>
      </c>
      <c r="AB29" s="20" t="s">
        <v>44</v>
      </c>
      <c r="AC29" s="21">
        <f t="shared" si="6"/>
        <v>1923</v>
      </c>
      <c r="AD29" s="17"/>
      <c r="AE29" s="5"/>
    </row>
    <row r="30" spans="1:31" ht="18.75" customHeight="1">
      <c r="A30" s="13">
        <v>10938</v>
      </c>
      <c r="B30" s="13" t="s">
        <v>75</v>
      </c>
      <c r="C30" s="13" t="s">
        <v>76</v>
      </c>
      <c r="D30" s="13" t="s">
        <v>77</v>
      </c>
      <c r="E30" s="13" t="s">
        <v>78</v>
      </c>
      <c r="F30" s="14">
        <v>70</v>
      </c>
      <c r="G30" s="14">
        <v>3</v>
      </c>
      <c r="H30" s="14">
        <v>19</v>
      </c>
      <c r="I30" s="14"/>
      <c r="J30" s="14"/>
      <c r="K30" s="14"/>
      <c r="L30" s="14"/>
      <c r="M30" s="14"/>
      <c r="N30" s="14"/>
      <c r="O30" s="14"/>
      <c r="P30" s="14"/>
      <c r="Q30" s="14">
        <v>39</v>
      </c>
      <c r="R30" s="18">
        <f t="shared" si="0"/>
        <v>1723</v>
      </c>
      <c r="S30" s="19" t="b">
        <f t="shared" si="1"/>
        <v>0</v>
      </c>
      <c r="T30" s="19" t="b">
        <f t="shared" si="1"/>
        <v>0</v>
      </c>
      <c r="U30" s="18" t="b">
        <f t="shared" si="2"/>
        <v>0</v>
      </c>
      <c r="V30" s="18" t="b">
        <f t="shared" si="2"/>
        <v>0</v>
      </c>
      <c r="W30" s="18" t="b">
        <f t="shared" si="3"/>
        <v>0</v>
      </c>
      <c r="X30" s="18" t="b">
        <f t="shared" si="4"/>
        <v>0</v>
      </c>
      <c r="Y30" s="18" t="b">
        <f t="shared" si="4"/>
        <v>0</v>
      </c>
      <c r="Z30" s="18" t="b">
        <f t="shared" si="8"/>
        <v>0</v>
      </c>
      <c r="AA30" s="18" t="str">
        <f t="shared" si="5"/>
        <v>10</v>
      </c>
      <c r="AB30" s="20" t="s">
        <v>46</v>
      </c>
      <c r="AC30" s="21">
        <f t="shared" si="6"/>
        <v>1733</v>
      </c>
      <c r="AD30" s="17">
        <v>5</v>
      </c>
      <c r="AE30" s="5"/>
    </row>
    <row r="31" spans="1:31" ht="18.75" customHeight="1">
      <c r="A31" s="13">
        <v>11159</v>
      </c>
      <c r="B31" s="13" t="s">
        <v>230</v>
      </c>
      <c r="C31" s="13" t="s">
        <v>123</v>
      </c>
      <c r="D31" s="13" t="s">
        <v>134</v>
      </c>
      <c r="E31" s="13" t="s">
        <v>231</v>
      </c>
      <c r="F31" s="14">
        <v>40</v>
      </c>
      <c r="G31" s="14">
        <v>10</v>
      </c>
      <c r="H31" s="14">
        <v>19</v>
      </c>
      <c r="I31" s="14"/>
      <c r="J31" s="14"/>
      <c r="K31" s="14"/>
      <c r="L31" s="14"/>
      <c r="M31" s="14"/>
      <c r="N31" s="14"/>
      <c r="O31" s="14"/>
      <c r="P31" s="14"/>
      <c r="Q31" s="14">
        <v>60</v>
      </c>
      <c r="R31" s="18">
        <f t="shared" si="0"/>
        <v>1403</v>
      </c>
      <c r="S31" s="19" t="b">
        <f t="shared" si="1"/>
        <v>0</v>
      </c>
      <c r="T31" s="19" t="b">
        <f t="shared" si="1"/>
        <v>0</v>
      </c>
      <c r="U31" s="18" t="b">
        <f t="shared" si="2"/>
        <v>0</v>
      </c>
      <c r="V31" s="18" t="b">
        <f t="shared" si="2"/>
        <v>0</v>
      </c>
      <c r="W31" s="18" t="b">
        <f t="shared" si="3"/>
        <v>0</v>
      </c>
      <c r="X31" s="18" t="b">
        <f t="shared" si="4"/>
        <v>0</v>
      </c>
      <c r="Y31" s="18" t="b">
        <f t="shared" si="4"/>
        <v>0</v>
      </c>
      <c r="Z31" s="18" t="b">
        <f t="shared" si="8"/>
        <v>0</v>
      </c>
      <c r="AA31" s="18" t="str">
        <f t="shared" si="5"/>
        <v>20</v>
      </c>
      <c r="AB31" s="20" t="s">
        <v>45</v>
      </c>
      <c r="AC31" s="21">
        <f t="shared" si="6"/>
        <v>1423</v>
      </c>
      <c r="AD31" s="17"/>
      <c r="AE31" s="5"/>
    </row>
    <row r="32" spans="1:31" ht="18.75" customHeight="1">
      <c r="A32" s="13">
        <v>11027</v>
      </c>
      <c r="B32" s="13" t="s">
        <v>157</v>
      </c>
      <c r="C32" s="13" t="s">
        <v>69</v>
      </c>
      <c r="D32" s="13" t="s">
        <v>90</v>
      </c>
      <c r="E32" s="13" t="s">
        <v>158</v>
      </c>
      <c r="F32" s="14">
        <v>40</v>
      </c>
      <c r="G32" s="14">
        <v>9</v>
      </c>
      <c r="H32" s="14">
        <v>19</v>
      </c>
      <c r="I32" s="14"/>
      <c r="J32" s="14"/>
      <c r="K32" s="14"/>
      <c r="L32" s="14"/>
      <c r="M32" s="14"/>
      <c r="N32" s="14"/>
      <c r="O32" s="14"/>
      <c r="P32" s="14"/>
      <c r="Q32" s="14">
        <v>65</v>
      </c>
      <c r="R32" s="18">
        <f t="shared" si="0"/>
        <v>1363</v>
      </c>
      <c r="S32" s="19" t="b">
        <f t="shared" si="1"/>
        <v>0</v>
      </c>
      <c r="T32" s="19" t="b">
        <f t="shared" si="1"/>
        <v>0</v>
      </c>
      <c r="U32" s="18" t="b">
        <f t="shared" si="2"/>
        <v>0</v>
      </c>
      <c r="V32" s="18" t="b">
        <f t="shared" si="2"/>
        <v>0</v>
      </c>
      <c r="W32" s="18" t="b">
        <f t="shared" si="3"/>
        <v>0</v>
      </c>
      <c r="X32" s="18" t="b">
        <f t="shared" si="4"/>
        <v>0</v>
      </c>
      <c r="Y32" s="18" t="b">
        <f t="shared" si="4"/>
        <v>0</v>
      </c>
      <c r="Z32" s="18" t="b">
        <f t="shared" si="8"/>
        <v>0</v>
      </c>
      <c r="AA32" s="18" t="str">
        <f t="shared" si="5"/>
        <v>20</v>
      </c>
      <c r="AB32" s="20" t="s">
        <v>44</v>
      </c>
      <c r="AC32" s="21">
        <f t="shared" si="6"/>
        <v>1383</v>
      </c>
      <c r="AD32" s="17"/>
      <c r="AE32" s="5"/>
    </row>
    <row r="33" spans="1:31" ht="18.75" customHeight="1">
      <c r="A33" s="13">
        <v>11015</v>
      </c>
      <c r="B33" s="13" t="s">
        <v>148</v>
      </c>
      <c r="C33" s="13" t="s">
        <v>149</v>
      </c>
      <c r="D33" s="13" t="s">
        <v>134</v>
      </c>
      <c r="E33" s="13" t="s">
        <v>150</v>
      </c>
      <c r="F33" s="14">
        <v>26</v>
      </c>
      <c r="G33" s="14">
        <v>16</v>
      </c>
      <c r="H33" s="14">
        <v>10</v>
      </c>
      <c r="I33" s="14"/>
      <c r="J33" s="14"/>
      <c r="K33" s="14"/>
      <c r="L33" s="14"/>
      <c r="M33" s="14"/>
      <c r="N33" s="14"/>
      <c r="O33" s="14"/>
      <c r="P33" s="14"/>
      <c r="Q33" s="14">
        <v>56</v>
      </c>
      <c r="R33" s="18">
        <f t="shared" si="0"/>
        <v>1028</v>
      </c>
      <c r="S33" s="19" t="b">
        <f t="shared" si="1"/>
        <v>0</v>
      </c>
      <c r="T33" s="19" t="b">
        <f t="shared" si="1"/>
        <v>0</v>
      </c>
      <c r="U33" s="18" t="b">
        <f t="shared" si="2"/>
        <v>0</v>
      </c>
      <c r="V33" s="18" t="b">
        <f t="shared" si="2"/>
        <v>0</v>
      </c>
      <c r="W33" s="18" t="b">
        <f t="shared" si="3"/>
        <v>0</v>
      </c>
      <c r="X33" s="18" t="b">
        <f t="shared" si="4"/>
        <v>0</v>
      </c>
      <c r="Y33" s="18" t="b">
        <f t="shared" si="4"/>
        <v>0</v>
      </c>
      <c r="Z33" s="18" t="b">
        <f t="shared" si="8"/>
        <v>0</v>
      </c>
      <c r="AA33" s="18" t="str">
        <f t="shared" si="5"/>
        <v>20</v>
      </c>
      <c r="AB33" s="20" t="s">
        <v>46</v>
      </c>
      <c r="AC33" s="21">
        <f t="shared" si="6"/>
        <v>1048</v>
      </c>
      <c r="AD33" s="17">
        <v>6</v>
      </c>
      <c r="AE33" s="5"/>
    </row>
    <row r="34" spans="1:31" ht="18.75" customHeight="1">
      <c r="A34" s="13">
        <v>10930</v>
      </c>
      <c r="B34" s="13" t="s">
        <v>99</v>
      </c>
      <c r="C34" s="13" t="s">
        <v>100</v>
      </c>
      <c r="D34" s="13" t="s">
        <v>275</v>
      </c>
      <c r="E34" s="13" t="s">
        <v>101</v>
      </c>
      <c r="F34" s="14">
        <v>20</v>
      </c>
      <c r="G34" s="14">
        <v>14</v>
      </c>
      <c r="H34" s="14">
        <v>19</v>
      </c>
      <c r="I34" s="14"/>
      <c r="J34" s="14"/>
      <c r="K34" s="14">
        <v>3</v>
      </c>
      <c r="L34" s="14"/>
      <c r="M34" s="14"/>
      <c r="N34" s="14"/>
      <c r="O34" s="14"/>
      <c r="P34" s="14"/>
      <c r="Q34" s="14">
        <v>40</v>
      </c>
      <c r="R34" s="18">
        <f t="shared" si="0"/>
        <v>943</v>
      </c>
      <c r="S34" s="19" t="b">
        <f t="shared" si="1"/>
        <v>0</v>
      </c>
      <c r="T34" s="19" t="b">
        <f t="shared" si="1"/>
        <v>0</v>
      </c>
      <c r="U34" s="18" t="str">
        <f t="shared" si="2"/>
        <v>15</v>
      </c>
      <c r="V34" s="18" t="b">
        <f t="shared" si="2"/>
        <v>0</v>
      </c>
      <c r="W34" s="18" t="b">
        <f t="shared" si="3"/>
        <v>0</v>
      </c>
      <c r="X34" s="18" t="b">
        <f t="shared" si="4"/>
        <v>0</v>
      </c>
      <c r="Y34" s="18" t="b">
        <f t="shared" si="4"/>
        <v>0</v>
      </c>
      <c r="Z34" s="18" t="b">
        <f t="shared" si="8"/>
        <v>0</v>
      </c>
      <c r="AA34" s="18" t="str">
        <f t="shared" si="5"/>
        <v>10</v>
      </c>
      <c r="AB34" s="20" t="s">
        <v>44</v>
      </c>
      <c r="AC34" s="21">
        <f t="shared" si="6"/>
        <v>968</v>
      </c>
      <c r="AD34" s="17"/>
      <c r="AE34" s="5"/>
    </row>
    <row r="35" spans="1:31" ht="18.75" customHeight="1">
      <c r="A35" s="13">
        <v>11174</v>
      </c>
      <c r="B35" s="13" t="s">
        <v>253</v>
      </c>
      <c r="C35" s="13" t="s">
        <v>163</v>
      </c>
      <c r="D35" s="13" t="s">
        <v>90</v>
      </c>
      <c r="E35" s="13" t="s">
        <v>254</v>
      </c>
      <c r="F35" s="14">
        <v>28</v>
      </c>
      <c r="G35" s="14">
        <v>5</v>
      </c>
      <c r="H35" s="14">
        <v>19</v>
      </c>
      <c r="I35" s="14"/>
      <c r="J35" s="14"/>
      <c r="K35" s="14"/>
      <c r="L35" s="14"/>
      <c r="M35" s="14"/>
      <c r="N35" s="14"/>
      <c r="O35" s="14"/>
      <c r="P35" s="14"/>
      <c r="Q35" s="14">
        <v>40</v>
      </c>
      <c r="R35" s="18">
        <f t="shared" si="0"/>
        <v>939</v>
      </c>
      <c r="S35" s="19" t="b">
        <f t="shared" si="1"/>
        <v>0</v>
      </c>
      <c r="T35" s="19" t="b">
        <f t="shared" si="1"/>
        <v>0</v>
      </c>
      <c r="U35" s="18" t="b">
        <f t="shared" si="2"/>
        <v>0</v>
      </c>
      <c r="V35" s="18" t="b">
        <f t="shared" si="2"/>
        <v>0</v>
      </c>
      <c r="W35" s="18" t="b">
        <f t="shared" si="3"/>
        <v>0</v>
      </c>
      <c r="X35" s="18" t="b">
        <f t="shared" si="4"/>
        <v>0</v>
      </c>
      <c r="Y35" s="18" t="b">
        <f t="shared" si="4"/>
        <v>0</v>
      </c>
      <c r="Z35" s="18" t="b">
        <f t="shared" si="8"/>
        <v>0</v>
      </c>
      <c r="AA35" s="18" t="str">
        <f t="shared" si="5"/>
        <v>10</v>
      </c>
      <c r="AB35" s="20" t="s">
        <v>44</v>
      </c>
      <c r="AC35" s="21">
        <f t="shared" si="6"/>
        <v>949</v>
      </c>
      <c r="AD35" s="17">
        <v>7</v>
      </c>
      <c r="AE35" s="5"/>
    </row>
    <row r="36" spans="1:31" ht="18.75" customHeight="1">
      <c r="A36" s="13">
        <v>11177</v>
      </c>
      <c r="B36" s="13" t="s">
        <v>260</v>
      </c>
      <c r="C36" s="13" t="s">
        <v>93</v>
      </c>
      <c r="D36" s="13" t="s">
        <v>69</v>
      </c>
      <c r="E36" s="13" t="s">
        <v>261</v>
      </c>
      <c r="F36" s="14">
        <v>27</v>
      </c>
      <c r="G36" s="14">
        <v>10</v>
      </c>
      <c r="H36" s="14">
        <v>10</v>
      </c>
      <c r="I36" s="14"/>
      <c r="J36" s="14"/>
      <c r="K36" s="14"/>
      <c r="L36" s="14"/>
      <c r="M36" s="14">
        <v>1</v>
      </c>
      <c r="N36" s="14"/>
      <c r="O36" s="14"/>
      <c r="P36" s="14"/>
      <c r="Q36" s="14">
        <v>40</v>
      </c>
      <c r="R36" s="18">
        <f t="shared" si="0"/>
        <v>899</v>
      </c>
      <c r="S36" s="19" t="b">
        <f t="shared" si="1"/>
        <v>0</v>
      </c>
      <c r="T36" s="19" t="b">
        <f t="shared" si="1"/>
        <v>0</v>
      </c>
      <c r="U36" s="18" t="b">
        <f t="shared" si="2"/>
        <v>0</v>
      </c>
      <c r="V36" s="18" t="b">
        <f t="shared" si="2"/>
        <v>0</v>
      </c>
      <c r="W36" s="18" t="str">
        <f t="shared" si="3"/>
        <v>5</v>
      </c>
      <c r="X36" s="18" t="b">
        <f t="shared" si="4"/>
        <v>0</v>
      </c>
      <c r="Y36" s="18" t="b">
        <f t="shared" si="4"/>
        <v>0</v>
      </c>
      <c r="Z36" s="18" t="b">
        <f t="shared" si="8"/>
        <v>0</v>
      </c>
      <c r="AA36" s="18" t="str">
        <f t="shared" si="5"/>
        <v>10</v>
      </c>
      <c r="AB36" s="20" t="s">
        <v>44</v>
      </c>
      <c r="AC36" s="21">
        <f t="shared" si="6"/>
        <v>914</v>
      </c>
      <c r="AD36" s="17">
        <v>8</v>
      </c>
      <c r="AE36" s="5"/>
    </row>
    <row r="37" spans="1:31" ht="18.75" customHeight="1">
      <c r="A37" s="13">
        <v>11013</v>
      </c>
      <c r="B37" s="13" t="s">
        <v>154</v>
      </c>
      <c r="C37" s="13" t="s">
        <v>155</v>
      </c>
      <c r="D37" s="13" t="s">
        <v>77</v>
      </c>
      <c r="E37" s="13" t="s">
        <v>156</v>
      </c>
      <c r="F37" s="14">
        <v>19</v>
      </c>
      <c r="G37" s="14">
        <v>8</v>
      </c>
      <c r="H37" s="14"/>
      <c r="I37" s="14"/>
      <c r="J37" s="14"/>
      <c r="K37" s="14"/>
      <c r="L37" s="14"/>
      <c r="M37" s="14">
        <v>1</v>
      </c>
      <c r="N37" s="14"/>
      <c r="O37" s="14"/>
      <c r="P37" s="14"/>
      <c r="Q37" s="14">
        <v>30</v>
      </c>
      <c r="R37" s="18">
        <f t="shared" si="0"/>
        <v>475</v>
      </c>
      <c r="S37" s="19" t="b">
        <f t="shared" si="1"/>
        <v>0</v>
      </c>
      <c r="T37" s="19" t="b">
        <f t="shared" si="1"/>
        <v>0</v>
      </c>
      <c r="U37" s="18" t="b">
        <f t="shared" si="2"/>
        <v>0</v>
      </c>
      <c r="V37" s="18" t="b">
        <f t="shared" si="2"/>
        <v>0</v>
      </c>
      <c r="W37" s="18" t="str">
        <f t="shared" si="3"/>
        <v>5</v>
      </c>
      <c r="X37" s="18" t="b">
        <f t="shared" si="4"/>
        <v>0</v>
      </c>
      <c r="Y37" s="18" t="b">
        <f t="shared" si="4"/>
        <v>0</v>
      </c>
      <c r="Z37" s="18" t="b">
        <f t="shared" si="8"/>
        <v>0</v>
      </c>
      <c r="AA37" s="18" t="str">
        <f t="shared" si="5"/>
        <v>10</v>
      </c>
      <c r="AB37" s="20" t="s">
        <v>43</v>
      </c>
      <c r="AC37" s="21">
        <f t="shared" si="6"/>
        <v>490</v>
      </c>
      <c r="AD37" s="17">
        <v>9</v>
      </c>
      <c r="AE37" s="5"/>
    </row>
    <row r="38" spans="1:31" ht="18.75" customHeight="1">
      <c r="A38" s="13">
        <v>10945</v>
      </c>
      <c r="B38" s="13" t="s">
        <v>136</v>
      </c>
      <c r="C38" s="13" t="s">
        <v>109</v>
      </c>
      <c r="D38" s="13" t="s">
        <v>137</v>
      </c>
      <c r="E38" s="13" t="s">
        <v>138</v>
      </c>
      <c r="F38" s="14">
        <v>4</v>
      </c>
      <c r="G38" s="14">
        <v>6</v>
      </c>
      <c r="H38" s="14">
        <v>19</v>
      </c>
      <c r="I38" s="14"/>
      <c r="J38" s="14"/>
      <c r="K38" s="14"/>
      <c r="L38" s="14"/>
      <c r="M38" s="14">
        <v>1</v>
      </c>
      <c r="N38" s="14"/>
      <c r="O38" s="14"/>
      <c r="P38" s="14"/>
      <c r="Q38" s="14">
        <v>26</v>
      </c>
      <c r="R38" s="18">
        <f t="shared" si="0"/>
        <v>415</v>
      </c>
      <c r="S38" s="19" t="b">
        <f t="shared" si="1"/>
        <v>0</v>
      </c>
      <c r="T38" s="19" t="b">
        <f t="shared" si="1"/>
        <v>0</v>
      </c>
      <c r="U38" s="18" t="b">
        <f t="shared" si="2"/>
        <v>0</v>
      </c>
      <c r="V38" s="18" t="b">
        <f t="shared" si="2"/>
        <v>0</v>
      </c>
      <c r="W38" s="18" t="str">
        <f t="shared" si="3"/>
        <v>5</v>
      </c>
      <c r="X38" s="18" t="b">
        <f t="shared" si="4"/>
        <v>0</v>
      </c>
      <c r="Y38" s="18" t="b">
        <f t="shared" si="4"/>
        <v>0</v>
      </c>
      <c r="Z38" s="18" t="b">
        <f t="shared" si="8"/>
        <v>0</v>
      </c>
      <c r="AA38" s="18" t="str">
        <f t="shared" si="5"/>
        <v>10</v>
      </c>
      <c r="AB38" s="20" t="s">
        <v>46</v>
      </c>
      <c r="AC38" s="21">
        <f t="shared" si="6"/>
        <v>430</v>
      </c>
      <c r="AD38" s="17">
        <v>10</v>
      </c>
      <c r="AE38" s="5"/>
    </row>
    <row r="39" spans="1:31" ht="18.75" customHeight="1">
      <c r="A39" s="13">
        <v>10993</v>
      </c>
      <c r="B39" s="13" t="s">
        <v>129</v>
      </c>
      <c r="C39" s="13" t="s">
        <v>130</v>
      </c>
      <c r="D39" s="13" t="s">
        <v>77</v>
      </c>
      <c r="E39" s="13" t="s">
        <v>131</v>
      </c>
      <c r="F39" s="14">
        <v>9</v>
      </c>
      <c r="G39" s="14">
        <v>10</v>
      </c>
      <c r="H39" s="14">
        <v>9</v>
      </c>
      <c r="I39" s="14"/>
      <c r="J39" s="14"/>
      <c r="K39" s="14"/>
      <c r="L39" s="14"/>
      <c r="M39" s="14"/>
      <c r="N39" s="14"/>
      <c r="O39" s="14"/>
      <c r="P39" s="14"/>
      <c r="Q39" s="14">
        <v>64</v>
      </c>
      <c r="R39" s="18">
        <f t="shared" si="0"/>
        <v>396</v>
      </c>
      <c r="S39" s="19" t="b">
        <f t="shared" si="1"/>
        <v>0</v>
      </c>
      <c r="T39" s="19" t="b">
        <f t="shared" si="1"/>
        <v>0</v>
      </c>
      <c r="U39" s="18" t="b">
        <f t="shared" si="2"/>
        <v>0</v>
      </c>
      <c r="V39" s="18" t="b">
        <f t="shared" si="2"/>
        <v>0</v>
      </c>
      <c r="W39" s="18" t="b">
        <f t="shared" si="3"/>
        <v>0</v>
      </c>
      <c r="X39" s="18" t="b">
        <f t="shared" si="4"/>
        <v>0</v>
      </c>
      <c r="Y39" s="18" t="b">
        <f t="shared" si="4"/>
        <v>0</v>
      </c>
      <c r="Z39" s="18" t="b">
        <f t="shared" si="8"/>
        <v>0</v>
      </c>
      <c r="AA39" s="18" t="str">
        <f t="shared" si="5"/>
        <v>20</v>
      </c>
      <c r="AB39" s="20" t="s">
        <v>46</v>
      </c>
      <c r="AC39" s="21">
        <f t="shared" si="6"/>
        <v>416</v>
      </c>
      <c r="AD39" s="17">
        <v>11</v>
      </c>
      <c r="AE39" s="5"/>
    </row>
    <row r="40" spans="1:31" ht="18.75" customHeight="1">
      <c r="A40" s="13">
        <v>10936</v>
      </c>
      <c r="B40" s="13" t="s">
        <v>79</v>
      </c>
      <c r="C40" s="13" t="s">
        <v>80</v>
      </c>
      <c r="D40" s="13" t="s">
        <v>81</v>
      </c>
      <c r="E40" s="13" t="s">
        <v>82</v>
      </c>
      <c r="F40" s="14"/>
      <c r="G40" s="14"/>
      <c r="H40" s="14">
        <v>19</v>
      </c>
      <c r="I40" s="14"/>
      <c r="J40" s="14"/>
      <c r="K40" s="14"/>
      <c r="L40" s="14"/>
      <c r="M40" s="14">
        <v>2</v>
      </c>
      <c r="N40" s="14"/>
      <c r="O40" s="14"/>
      <c r="P40" s="14"/>
      <c r="Q40" s="14">
        <v>41</v>
      </c>
      <c r="R40" s="18">
        <f t="shared" si="0"/>
        <v>323</v>
      </c>
      <c r="S40" s="19" t="b">
        <f aca="true" t="shared" si="9" ref="S40:S71">IF(I40=4,"30",IF(I40=5,"40",IF(I40=6,"50",IF(I40=7,"60",IF(I40=8,"70")))))</f>
        <v>0</v>
      </c>
      <c r="T40" s="19" t="b">
        <f aca="true" t="shared" si="10" ref="T40:T71">IF(J40=4,"30",IF(J40=5,"40",IF(J40=6,"50",IF(J40=7,"60",IF(J40=8,"70")))))</f>
        <v>0</v>
      </c>
      <c r="U40" s="18" t="b">
        <f aca="true" t="shared" si="11" ref="U40:U71">IF(K40=3,"15")</f>
        <v>0</v>
      </c>
      <c r="V40" s="18" t="b">
        <f aca="true" t="shared" si="12" ref="V40:V71">IF(L40=3,"15")</f>
        <v>0</v>
      </c>
      <c r="W40" s="18" t="str">
        <f t="shared" si="3"/>
        <v>10</v>
      </c>
      <c r="X40" s="18" t="b">
        <f aca="true" t="shared" si="13" ref="X40:X71">IF(N40=1,"10",IF(N40=2,"20",IF(N40=3,"30",IF(N40=4,"40"))))</f>
        <v>0</v>
      </c>
      <c r="Y40" s="18" t="b">
        <f aca="true" t="shared" si="14" ref="Y40:Y71">IF(O40=1,"10",IF(O40=2,"20",IF(O40=3,"30",IF(O40=4,"40"))))</f>
        <v>0</v>
      </c>
      <c r="Z40" s="18" t="b">
        <f>IF(P40&gt;=67,"15")</f>
        <v>0</v>
      </c>
      <c r="AA40" s="18" t="str">
        <f t="shared" si="5"/>
        <v>10</v>
      </c>
      <c r="AB40" s="20" t="s">
        <v>46</v>
      </c>
      <c r="AC40" s="21">
        <f t="shared" si="6"/>
        <v>343</v>
      </c>
      <c r="AD40" s="17">
        <v>12</v>
      </c>
      <c r="AE40" s="5"/>
    </row>
    <row r="41" spans="1:31" ht="18.75" customHeight="1">
      <c r="A41" s="13">
        <v>11184</v>
      </c>
      <c r="B41" s="13" t="s">
        <v>321</v>
      </c>
      <c r="C41" s="13" t="s">
        <v>315</v>
      </c>
      <c r="D41" s="13" t="s">
        <v>316</v>
      </c>
      <c r="E41" s="13" t="s">
        <v>317</v>
      </c>
      <c r="F41" s="14"/>
      <c r="G41" s="14"/>
      <c r="H41" s="14">
        <v>19</v>
      </c>
      <c r="I41" s="14"/>
      <c r="J41" s="14"/>
      <c r="K41" s="14"/>
      <c r="L41" s="14"/>
      <c r="M41" s="14">
        <v>2</v>
      </c>
      <c r="N41" s="14"/>
      <c r="O41" s="14"/>
      <c r="P41" s="14"/>
      <c r="Q41" s="14">
        <v>38</v>
      </c>
      <c r="R41" s="18">
        <f t="shared" si="0"/>
        <v>323</v>
      </c>
      <c r="S41" s="19" t="b">
        <f t="shared" si="9"/>
        <v>0</v>
      </c>
      <c r="T41" s="19" t="b">
        <f t="shared" si="10"/>
        <v>0</v>
      </c>
      <c r="U41" s="18" t="b">
        <f t="shared" si="11"/>
        <v>0</v>
      </c>
      <c r="V41" s="18" t="b">
        <f t="shared" si="12"/>
        <v>0</v>
      </c>
      <c r="W41" s="18" t="str">
        <f t="shared" si="3"/>
        <v>10</v>
      </c>
      <c r="X41" s="18" t="b">
        <f t="shared" si="13"/>
        <v>0</v>
      </c>
      <c r="Y41" s="18" t="b">
        <f t="shared" si="14"/>
        <v>0</v>
      </c>
      <c r="Z41" s="18" t="b">
        <f aca="true" t="shared" si="15" ref="Z41:Z47">IF(P41&gt;=50,"10")</f>
        <v>0</v>
      </c>
      <c r="AA41" s="18" t="str">
        <f t="shared" si="5"/>
        <v>10</v>
      </c>
      <c r="AB41" s="20" t="s">
        <v>43</v>
      </c>
      <c r="AC41" s="21">
        <f t="shared" si="6"/>
        <v>343</v>
      </c>
      <c r="AD41" s="17">
        <v>13</v>
      </c>
      <c r="AE41" s="5"/>
    </row>
    <row r="42" spans="1:31" ht="18.75" customHeight="1">
      <c r="A42" s="13">
        <v>10939</v>
      </c>
      <c r="B42" s="13" t="s">
        <v>71</v>
      </c>
      <c r="C42" s="13" t="s">
        <v>72</v>
      </c>
      <c r="D42" s="13" t="s">
        <v>73</v>
      </c>
      <c r="E42" s="13" t="s">
        <v>74</v>
      </c>
      <c r="F42" s="14"/>
      <c r="G42" s="14"/>
      <c r="H42" s="14">
        <v>18</v>
      </c>
      <c r="I42" s="14"/>
      <c r="J42" s="14"/>
      <c r="K42" s="14"/>
      <c r="L42" s="14"/>
      <c r="M42" s="14">
        <v>3</v>
      </c>
      <c r="N42" s="14"/>
      <c r="O42" s="14"/>
      <c r="P42" s="14"/>
      <c r="Q42" s="14">
        <v>39</v>
      </c>
      <c r="R42" s="18">
        <f t="shared" si="0"/>
        <v>306</v>
      </c>
      <c r="S42" s="19" t="b">
        <f t="shared" si="9"/>
        <v>0</v>
      </c>
      <c r="T42" s="19" t="b">
        <f t="shared" si="10"/>
        <v>0</v>
      </c>
      <c r="U42" s="18" t="b">
        <f t="shared" si="11"/>
        <v>0</v>
      </c>
      <c r="V42" s="18" t="b">
        <f t="shared" si="12"/>
        <v>0</v>
      </c>
      <c r="W42" s="18" t="str">
        <f t="shared" si="3"/>
        <v>20</v>
      </c>
      <c r="X42" s="18" t="b">
        <f t="shared" si="13"/>
        <v>0</v>
      </c>
      <c r="Y42" s="18" t="b">
        <f t="shared" si="14"/>
        <v>0</v>
      </c>
      <c r="Z42" s="18" t="b">
        <f t="shared" si="15"/>
        <v>0</v>
      </c>
      <c r="AA42" s="18" t="str">
        <f t="shared" si="5"/>
        <v>10</v>
      </c>
      <c r="AB42" s="20" t="s">
        <v>320</v>
      </c>
      <c r="AC42" s="21">
        <f t="shared" si="6"/>
        <v>336</v>
      </c>
      <c r="AD42" s="17">
        <v>14</v>
      </c>
      <c r="AE42" s="5"/>
    </row>
    <row r="43" spans="1:30" ht="18.75" customHeight="1">
      <c r="A43" s="13">
        <v>10935</v>
      </c>
      <c r="B43" s="13" t="s">
        <v>83</v>
      </c>
      <c r="C43" s="13" t="s">
        <v>53</v>
      </c>
      <c r="D43" s="13" t="s">
        <v>81</v>
      </c>
      <c r="E43" s="13" t="s">
        <v>84</v>
      </c>
      <c r="F43" s="14"/>
      <c r="G43" s="14"/>
      <c r="H43" s="14">
        <v>9</v>
      </c>
      <c r="I43" s="14"/>
      <c r="J43" s="14">
        <v>4</v>
      </c>
      <c r="K43" s="14">
        <v>3</v>
      </c>
      <c r="L43" s="14"/>
      <c r="M43" s="14">
        <v>2</v>
      </c>
      <c r="N43" s="14"/>
      <c r="O43" s="14"/>
      <c r="P43" s="14">
        <v>80</v>
      </c>
      <c r="Q43" s="14">
        <v>43</v>
      </c>
      <c r="R43" s="18">
        <f t="shared" si="0"/>
        <v>153</v>
      </c>
      <c r="S43" s="19" t="b">
        <f t="shared" si="9"/>
        <v>0</v>
      </c>
      <c r="T43" s="19" t="str">
        <f t="shared" si="10"/>
        <v>30</v>
      </c>
      <c r="U43" s="18" t="str">
        <f t="shared" si="11"/>
        <v>15</v>
      </c>
      <c r="V43" s="18" t="b">
        <f t="shared" si="12"/>
        <v>0</v>
      </c>
      <c r="W43" s="18" t="str">
        <f t="shared" si="3"/>
        <v>10</v>
      </c>
      <c r="X43" s="18" t="b">
        <f t="shared" si="13"/>
        <v>0</v>
      </c>
      <c r="Y43" s="18" t="b">
        <f t="shared" si="14"/>
        <v>0</v>
      </c>
      <c r="Z43" s="18">
        <v>17</v>
      </c>
      <c r="AA43" s="18" t="str">
        <f t="shared" si="5"/>
        <v>10</v>
      </c>
      <c r="AB43" s="20" t="s">
        <v>44</v>
      </c>
      <c r="AC43" s="21">
        <v>235</v>
      </c>
      <c r="AD43" s="17">
        <v>15</v>
      </c>
    </row>
    <row r="44" spans="1:31" ht="18.75" customHeight="1">
      <c r="A44" s="13">
        <v>10941</v>
      </c>
      <c r="B44" s="13" t="s">
        <v>63</v>
      </c>
      <c r="C44" s="13" t="s">
        <v>64</v>
      </c>
      <c r="D44" s="13" t="s">
        <v>65</v>
      </c>
      <c r="E44" s="13" t="s">
        <v>66</v>
      </c>
      <c r="F44" s="14"/>
      <c r="G44" s="14"/>
      <c r="H44" s="14">
        <v>9</v>
      </c>
      <c r="I44" s="14"/>
      <c r="J44" s="14"/>
      <c r="K44" s="14"/>
      <c r="L44" s="14"/>
      <c r="M44" s="14">
        <v>1</v>
      </c>
      <c r="N44" s="14"/>
      <c r="O44" s="14"/>
      <c r="P44" s="14">
        <v>70</v>
      </c>
      <c r="Q44" s="14">
        <v>43</v>
      </c>
      <c r="R44" s="18">
        <f t="shared" si="0"/>
        <v>153</v>
      </c>
      <c r="S44" s="19" t="b">
        <f t="shared" si="9"/>
        <v>0</v>
      </c>
      <c r="T44" s="19" t="b">
        <f t="shared" si="10"/>
        <v>0</v>
      </c>
      <c r="U44" s="18" t="b">
        <f t="shared" si="11"/>
        <v>0</v>
      </c>
      <c r="V44" s="18" t="b">
        <f t="shared" si="12"/>
        <v>0</v>
      </c>
      <c r="W44" s="18" t="str">
        <f t="shared" si="3"/>
        <v>5</v>
      </c>
      <c r="X44" s="18" t="b">
        <f t="shared" si="13"/>
        <v>0</v>
      </c>
      <c r="Y44" s="18" t="b">
        <f t="shared" si="14"/>
        <v>0</v>
      </c>
      <c r="Z44" s="18">
        <v>17</v>
      </c>
      <c r="AA44" s="18" t="str">
        <f t="shared" si="5"/>
        <v>10</v>
      </c>
      <c r="AB44" s="20" t="s">
        <v>44</v>
      </c>
      <c r="AC44" s="21">
        <v>185</v>
      </c>
      <c r="AD44" s="17">
        <v>16</v>
      </c>
      <c r="AE44" s="5"/>
    </row>
    <row r="45" spans="1:31" ht="18.75" customHeight="1">
      <c r="A45" s="13">
        <v>11178</v>
      </c>
      <c r="B45" s="13" t="s">
        <v>318</v>
      </c>
      <c r="C45" s="13" t="s">
        <v>109</v>
      </c>
      <c r="D45" s="13" t="s">
        <v>207</v>
      </c>
      <c r="E45" s="13" t="s">
        <v>314</v>
      </c>
      <c r="F45" s="14"/>
      <c r="G45" s="14"/>
      <c r="H45" s="14"/>
      <c r="I45" s="14"/>
      <c r="J45" s="14"/>
      <c r="K45" s="14">
        <v>3</v>
      </c>
      <c r="L45" s="14"/>
      <c r="M45" s="14">
        <v>3</v>
      </c>
      <c r="N45" s="14">
        <v>3</v>
      </c>
      <c r="O45" s="14"/>
      <c r="P45" s="14"/>
      <c r="Q45" s="14">
        <v>37</v>
      </c>
      <c r="R45" s="18">
        <f t="shared" si="0"/>
        <v>0</v>
      </c>
      <c r="S45" s="19" t="b">
        <f t="shared" si="9"/>
        <v>0</v>
      </c>
      <c r="T45" s="19" t="b">
        <f t="shared" si="10"/>
        <v>0</v>
      </c>
      <c r="U45" s="18" t="str">
        <f t="shared" si="11"/>
        <v>15</v>
      </c>
      <c r="V45" s="18" t="b">
        <f t="shared" si="12"/>
        <v>0</v>
      </c>
      <c r="W45" s="18" t="str">
        <f t="shared" si="3"/>
        <v>20</v>
      </c>
      <c r="X45" s="18" t="str">
        <f t="shared" si="13"/>
        <v>30</v>
      </c>
      <c r="Y45" s="18" t="b">
        <f t="shared" si="14"/>
        <v>0</v>
      </c>
      <c r="Z45" s="18" t="b">
        <f t="shared" si="15"/>
        <v>0</v>
      </c>
      <c r="AA45" s="18" t="str">
        <f t="shared" si="5"/>
        <v>10</v>
      </c>
      <c r="AB45" s="20" t="s">
        <v>45</v>
      </c>
      <c r="AC45" s="21">
        <f t="shared" si="6"/>
        <v>75</v>
      </c>
      <c r="AD45" s="17"/>
      <c r="AE45" s="5"/>
    </row>
    <row r="46" spans="1:31" ht="18.75" customHeight="1">
      <c r="A46" s="13">
        <v>10940</v>
      </c>
      <c r="B46" s="13" t="s">
        <v>67</v>
      </c>
      <c r="C46" s="13" t="s">
        <v>68</v>
      </c>
      <c r="D46" s="13" t="s">
        <v>69</v>
      </c>
      <c r="E46" s="13" t="s">
        <v>70</v>
      </c>
      <c r="F46" s="14"/>
      <c r="G46" s="14"/>
      <c r="H46" s="14"/>
      <c r="I46" s="14"/>
      <c r="J46" s="14"/>
      <c r="K46" s="14">
        <v>3</v>
      </c>
      <c r="L46" s="14"/>
      <c r="M46" s="14">
        <v>3</v>
      </c>
      <c r="N46" s="14"/>
      <c r="O46" s="14"/>
      <c r="P46" s="14">
        <v>67</v>
      </c>
      <c r="Q46" s="14">
        <v>48</v>
      </c>
      <c r="R46" s="18">
        <f t="shared" si="0"/>
        <v>0</v>
      </c>
      <c r="S46" s="19" t="b">
        <f t="shared" si="9"/>
        <v>0</v>
      </c>
      <c r="T46" s="19" t="b">
        <f t="shared" si="10"/>
        <v>0</v>
      </c>
      <c r="U46" s="18" t="str">
        <f t="shared" si="11"/>
        <v>15</v>
      </c>
      <c r="V46" s="18" t="b">
        <f t="shared" si="12"/>
        <v>0</v>
      </c>
      <c r="W46" s="18" t="str">
        <f t="shared" si="3"/>
        <v>20</v>
      </c>
      <c r="X46" s="18" t="b">
        <f t="shared" si="13"/>
        <v>0</v>
      </c>
      <c r="Y46" s="18" t="b">
        <f t="shared" si="14"/>
        <v>0</v>
      </c>
      <c r="Z46" s="18">
        <v>15</v>
      </c>
      <c r="AA46" s="18" t="str">
        <f t="shared" si="5"/>
        <v>10</v>
      </c>
      <c r="AB46" s="20" t="s">
        <v>44</v>
      </c>
      <c r="AC46" s="21">
        <v>60</v>
      </c>
      <c r="AD46" s="17">
        <v>17</v>
      </c>
      <c r="AE46" s="5"/>
    </row>
    <row r="47" spans="1:31" ht="18.75" customHeight="1">
      <c r="A47" s="13">
        <v>10931</v>
      </c>
      <c r="B47" s="13" t="s">
        <v>52</v>
      </c>
      <c r="C47" s="13" t="s">
        <v>53</v>
      </c>
      <c r="D47" s="13" t="s">
        <v>54</v>
      </c>
      <c r="E47" s="13" t="s">
        <v>55</v>
      </c>
      <c r="F47" s="14"/>
      <c r="G47" s="14"/>
      <c r="H47" s="14"/>
      <c r="I47" s="14">
        <v>4</v>
      </c>
      <c r="J47" s="14"/>
      <c r="K47" s="14"/>
      <c r="L47" s="14"/>
      <c r="M47" s="14"/>
      <c r="N47" s="14"/>
      <c r="O47" s="14"/>
      <c r="P47" s="14"/>
      <c r="Q47" s="14">
        <v>58</v>
      </c>
      <c r="R47" s="18">
        <f t="shared" si="0"/>
        <v>0</v>
      </c>
      <c r="S47" s="19" t="str">
        <f t="shared" si="9"/>
        <v>30</v>
      </c>
      <c r="T47" s="19" t="b">
        <f t="shared" si="10"/>
        <v>0</v>
      </c>
      <c r="U47" s="18" t="b">
        <f t="shared" si="11"/>
        <v>0</v>
      </c>
      <c r="V47" s="18" t="b">
        <f t="shared" si="12"/>
        <v>0</v>
      </c>
      <c r="W47" s="18" t="b">
        <f t="shared" si="3"/>
        <v>0</v>
      </c>
      <c r="X47" s="18" t="b">
        <f t="shared" si="13"/>
        <v>0</v>
      </c>
      <c r="Y47" s="18" t="b">
        <f t="shared" si="14"/>
        <v>0</v>
      </c>
      <c r="Z47" s="18" t="b">
        <f t="shared" si="15"/>
        <v>0</v>
      </c>
      <c r="AA47" s="18" t="str">
        <f t="shared" si="5"/>
        <v>20</v>
      </c>
      <c r="AB47" s="20" t="s">
        <v>44</v>
      </c>
      <c r="AC47" s="21">
        <f t="shared" si="6"/>
        <v>50</v>
      </c>
      <c r="AD47" s="17">
        <v>18</v>
      </c>
      <c r="AE47" s="5"/>
    </row>
    <row r="48" spans="1:31" ht="18.75" customHeight="1">
      <c r="A48" s="13">
        <v>10997</v>
      </c>
      <c r="B48" s="13" t="s">
        <v>79</v>
      </c>
      <c r="C48" s="13" t="s">
        <v>119</v>
      </c>
      <c r="D48" s="13" t="s">
        <v>120</v>
      </c>
      <c r="E48" s="13" t="s">
        <v>121</v>
      </c>
      <c r="F48" s="14"/>
      <c r="G48" s="14"/>
      <c r="H48" s="14"/>
      <c r="I48" s="14"/>
      <c r="J48" s="14">
        <v>4</v>
      </c>
      <c r="K48" s="14"/>
      <c r="L48" s="14"/>
      <c r="M48" s="14">
        <v>2</v>
      </c>
      <c r="N48" s="14"/>
      <c r="O48" s="14"/>
      <c r="P48" s="14"/>
      <c r="Q48" s="14">
        <v>28</v>
      </c>
      <c r="R48" s="18">
        <f aca="true" t="shared" si="16" ref="R48:R78">F48*17+G48*F48+H48*17</f>
        <v>0</v>
      </c>
      <c r="S48" s="19" t="b">
        <f t="shared" si="9"/>
        <v>0</v>
      </c>
      <c r="T48" s="19" t="str">
        <f t="shared" si="10"/>
        <v>30</v>
      </c>
      <c r="U48" s="18" t="b">
        <f t="shared" si="11"/>
        <v>0</v>
      </c>
      <c r="V48" s="18" t="b">
        <f t="shared" si="12"/>
        <v>0</v>
      </c>
      <c r="W48" s="18" t="str">
        <f aca="true" t="shared" si="17" ref="W48:W78">IF(M48=1,"5",IF(M48=2,"10",IF(M48=3,"20")))</f>
        <v>10</v>
      </c>
      <c r="X48" s="18" t="b">
        <f t="shared" si="13"/>
        <v>0</v>
      </c>
      <c r="Y48" s="18" t="b">
        <f t="shared" si="14"/>
        <v>0</v>
      </c>
      <c r="Z48" s="18" t="b">
        <f aca="true" t="shared" si="18" ref="Z48:Z71">IF(P48&gt;=50,"10")</f>
        <v>0</v>
      </c>
      <c r="AA48" s="18" t="str">
        <f aca="true" t="shared" si="19" ref="AA48:AA78">IF(Q48&gt;=50,"20",IF(Q48&lt;=49,"10"))</f>
        <v>10</v>
      </c>
      <c r="AB48" s="20" t="s">
        <v>44</v>
      </c>
      <c r="AC48" s="21">
        <f aca="true" t="shared" si="20" ref="AC48:AC78">R48+S48+T48+U48+V48+W48+X48+Y48+Z48+AA48</f>
        <v>50</v>
      </c>
      <c r="AD48" s="17"/>
      <c r="AE48" s="5"/>
    </row>
    <row r="49" spans="1:31" ht="18.75" customHeight="1">
      <c r="A49" s="13">
        <v>11208</v>
      </c>
      <c r="B49" s="13" t="s">
        <v>180</v>
      </c>
      <c r="C49" s="13" t="s">
        <v>181</v>
      </c>
      <c r="D49" s="13" t="s">
        <v>90</v>
      </c>
      <c r="E49" s="13" t="s">
        <v>182</v>
      </c>
      <c r="F49" s="14"/>
      <c r="G49" s="14"/>
      <c r="H49" s="14"/>
      <c r="I49" s="14"/>
      <c r="J49" s="14">
        <v>5</v>
      </c>
      <c r="K49" s="14"/>
      <c r="L49" s="14"/>
      <c r="M49" s="14"/>
      <c r="N49" s="14"/>
      <c r="O49" s="14"/>
      <c r="P49" s="14"/>
      <c r="Q49" s="14">
        <v>43</v>
      </c>
      <c r="R49" s="18">
        <f t="shared" si="16"/>
        <v>0</v>
      </c>
      <c r="S49" s="19" t="b">
        <f t="shared" si="9"/>
        <v>0</v>
      </c>
      <c r="T49" s="19" t="str">
        <f t="shared" si="10"/>
        <v>40</v>
      </c>
      <c r="U49" s="18" t="b">
        <f t="shared" si="11"/>
        <v>0</v>
      </c>
      <c r="V49" s="18" t="b">
        <f t="shared" si="12"/>
        <v>0</v>
      </c>
      <c r="W49" s="18" t="b">
        <f t="shared" si="17"/>
        <v>0</v>
      </c>
      <c r="X49" s="18" t="b">
        <f t="shared" si="13"/>
        <v>0</v>
      </c>
      <c r="Y49" s="18" t="b">
        <f t="shared" si="14"/>
        <v>0</v>
      </c>
      <c r="Z49" s="18" t="b">
        <f t="shared" si="18"/>
        <v>0</v>
      </c>
      <c r="AA49" s="18" t="str">
        <f t="shared" si="19"/>
        <v>10</v>
      </c>
      <c r="AB49" s="20" t="s">
        <v>45</v>
      </c>
      <c r="AC49" s="21">
        <f t="shared" si="20"/>
        <v>50</v>
      </c>
      <c r="AD49" s="17"/>
      <c r="AE49" s="5"/>
    </row>
    <row r="50" spans="1:31" ht="18.75" customHeight="1">
      <c r="A50" s="13">
        <v>10943</v>
      </c>
      <c r="B50" s="13" t="s">
        <v>60</v>
      </c>
      <c r="C50" s="13" t="s">
        <v>53</v>
      </c>
      <c r="D50" s="13" t="s">
        <v>61</v>
      </c>
      <c r="E50" s="13" t="s">
        <v>62</v>
      </c>
      <c r="F50" s="14"/>
      <c r="G50" s="14"/>
      <c r="H50" s="14"/>
      <c r="I50" s="14"/>
      <c r="J50" s="14"/>
      <c r="K50" s="14">
        <v>3</v>
      </c>
      <c r="L50" s="14"/>
      <c r="M50" s="14">
        <v>3</v>
      </c>
      <c r="N50" s="14"/>
      <c r="O50" s="14"/>
      <c r="P50" s="14"/>
      <c r="Q50" s="14">
        <v>40</v>
      </c>
      <c r="R50" s="18">
        <f t="shared" si="16"/>
        <v>0</v>
      </c>
      <c r="S50" s="19" t="b">
        <f t="shared" si="9"/>
        <v>0</v>
      </c>
      <c r="T50" s="19" t="b">
        <f t="shared" si="10"/>
        <v>0</v>
      </c>
      <c r="U50" s="18" t="str">
        <f t="shared" si="11"/>
        <v>15</v>
      </c>
      <c r="V50" s="18" t="b">
        <f t="shared" si="12"/>
        <v>0</v>
      </c>
      <c r="W50" s="18" t="str">
        <f t="shared" si="17"/>
        <v>20</v>
      </c>
      <c r="X50" s="18" t="b">
        <f t="shared" si="13"/>
        <v>0</v>
      </c>
      <c r="Y50" s="18" t="b">
        <f t="shared" si="14"/>
        <v>0</v>
      </c>
      <c r="Z50" s="18" t="b">
        <f t="shared" si="18"/>
        <v>0</v>
      </c>
      <c r="AA50" s="18" t="str">
        <f t="shared" si="19"/>
        <v>10</v>
      </c>
      <c r="AB50" s="20" t="s">
        <v>44</v>
      </c>
      <c r="AC50" s="21">
        <f t="shared" si="20"/>
        <v>45</v>
      </c>
      <c r="AD50" s="17"/>
      <c r="AE50" s="5"/>
    </row>
    <row r="51" spans="1:31" ht="18.75" customHeight="1">
      <c r="A51" s="13">
        <v>10929</v>
      </c>
      <c r="B51" s="13" t="s">
        <v>96</v>
      </c>
      <c r="C51" s="13" t="s">
        <v>76</v>
      </c>
      <c r="D51" s="13" t="s">
        <v>97</v>
      </c>
      <c r="E51" s="13" t="s">
        <v>98</v>
      </c>
      <c r="F51" s="14"/>
      <c r="G51" s="14"/>
      <c r="H51" s="14"/>
      <c r="I51" s="14"/>
      <c r="J51" s="14">
        <v>4</v>
      </c>
      <c r="K51" s="14"/>
      <c r="L51" s="14"/>
      <c r="M51" s="14">
        <v>1</v>
      </c>
      <c r="N51" s="14"/>
      <c r="O51" s="14"/>
      <c r="P51" s="14"/>
      <c r="Q51" s="14">
        <v>35</v>
      </c>
      <c r="R51" s="18">
        <f t="shared" si="16"/>
        <v>0</v>
      </c>
      <c r="S51" s="19" t="b">
        <f t="shared" si="9"/>
        <v>0</v>
      </c>
      <c r="T51" s="19" t="str">
        <f t="shared" si="10"/>
        <v>30</v>
      </c>
      <c r="U51" s="18" t="b">
        <f t="shared" si="11"/>
        <v>0</v>
      </c>
      <c r="V51" s="18" t="b">
        <f t="shared" si="12"/>
        <v>0</v>
      </c>
      <c r="W51" s="18" t="str">
        <f t="shared" si="17"/>
        <v>5</v>
      </c>
      <c r="X51" s="18" t="b">
        <f t="shared" si="13"/>
        <v>0</v>
      </c>
      <c r="Y51" s="18" t="b">
        <f t="shared" si="14"/>
        <v>0</v>
      </c>
      <c r="Z51" s="18" t="b">
        <f t="shared" si="18"/>
        <v>0</v>
      </c>
      <c r="AA51" s="18" t="str">
        <f t="shared" si="19"/>
        <v>10</v>
      </c>
      <c r="AB51" s="20" t="s">
        <v>46</v>
      </c>
      <c r="AC51" s="21">
        <f t="shared" si="20"/>
        <v>45</v>
      </c>
      <c r="AD51" s="17"/>
      <c r="AE51" s="5"/>
    </row>
    <row r="52" spans="1:31" ht="18.75" customHeight="1">
      <c r="A52" s="13">
        <v>11202</v>
      </c>
      <c r="B52" s="13" t="s">
        <v>162</v>
      </c>
      <c r="C52" s="13" t="s">
        <v>163</v>
      </c>
      <c r="D52" s="13" t="s">
        <v>69</v>
      </c>
      <c r="E52" s="13" t="s">
        <v>164</v>
      </c>
      <c r="F52" s="14"/>
      <c r="G52" s="14"/>
      <c r="H52" s="14"/>
      <c r="I52" s="14"/>
      <c r="J52" s="14"/>
      <c r="K52" s="14">
        <v>3</v>
      </c>
      <c r="L52" s="14"/>
      <c r="M52" s="14">
        <v>3</v>
      </c>
      <c r="N52" s="14"/>
      <c r="O52" s="14"/>
      <c r="P52" s="14"/>
      <c r="Q52" s="14">
        <v>43</v>
      </c>
      <c r="R52" s="18">
        <f t="shared" si="16"/>
        <v>0</v>
      </c>
      <c r="S52" s="19" t="b">
        <f t="shared" si="9"/>
        <v>0</v>
      </c>
      <c r="T52" s="19" t="b">
        <f t="shared" si="10"/>
        <v>0</v>
      </c>
      <c r="U52" s="18" t="str">
        <f t="shared" si="11"/>
        <v>15</v>
      </c>
      <c r="V52" s="18" t="b">
        <f t="shared" si="12"/>
        <v>0</v>
      </c>
      <c r="W52" s="18" t="str">
        <f t="shared" si="17"/>
        <v>20</v>
      </c>
      <c r="X52" s="18" t="b">
        <f t="shared" si="13"/>
        <v>0</v>
      </c>
      <c r="Y52" s="18" t="b">
        <f t="shared" si="14"/>
        <v>0</v>
      </c>
      <c r="Z52" s="18" t="b">
        <f t="shared" si="18"/>
        <v>0</v>
      </c>
      <c r="AA52" s="18" t="str">
        <f t="shared" si="19"/>
        <v>10</v>
      </c>
      <c r="AB52" s="20" t="s">
        <v>44</v>
      </c>
      <c r="AC52" s="21">
        <f t="shared" si="20"/>
        <v>45</v>
      </c>
      <c r="AD52" s="17"/>
      <c r="AE52" s="5"/>
    </row>
    <row r="53" spans="1:31" ht="18.75" customHeight="1">
      <c r="A53" s="13">
        <v>11256</v>
      </c>
      <c r="B53" s="13" t="s">
        <v>278</v>
      </c>
      <c r="C53" s="13" t="s">
        <v>177</v>
      </c>
      <c r="D53" s="13" t="s">
        <v>279</v>
      </c>
      <c r="E53" s="13" t="s">
        <v>280</v>
      </c>
      <c r="F53" s="14"/>
      <c r="G53" s="14"/>
      <c r="H53" s="14"/>
      <c r="I53" s="14"/>
      <c r="J53" s="14">
        <v>4</v>
      </c>
      <c r="K53" s="14"/>
      <c r="L53" s="14"/>
      <c r="M53" s="14">
        <v>1</v>
      </c>
      <c r="N53" s="14"/>
      <c r="O53" s="14"/>
      <c r="P53" s="14"/>
      <c r="Q53" s="14">
        <v>42</v>
      </c>
      <c r="R53" s="18">
        <f t="shared" si="16"/>
        <v>0</v>
      </c>
      <c r="S53" s="19" t="b">
        <f t="shared" si="9"/>
        <v>0</v>
      </c>
      <c r="T53" s="19" t="str">
        <f t="shared" si="10"/>
        <v>30</v>
      </c>
      <c r="U53" s="18" t="b">
        <f t="shared" si="11"/>
        <v>0</v>
      </c>
      <c r="V53" s="18" t="b">
        <f t="shared" si="12"/>
        <v>0</v>
      </c>
      <c r="W53" s="18" t="str">
        <f t="shared" si="17"/>
        <v>5</v>
      </c>
      <c r="X53" s="18" t="b">
        <f t="shared" si="13"/>
        <v>0</v>
      </c>
      <c r="Y53" s="18" t="b">
        <f t="shared" si="14"/>
        <v>0</v>
      </c>
      <c r="Z53" s="18" t="b">
        <f t="shared" si="18"/>
        <v>0</v>
      </c>
      <c r="AA53" s="18" t="str">
        <f t="shared" si="19"/>
        <v>10</v>
      </c>
      <c r="AB53" s="20" t="s">
        <v>44</v>
      </c>
      <c r="AC53" s="21">
        <f t="shared" si="20"/>
        <v>45</v>
      </c>
      <c r="AD53" s="17"/>
      <c r="AE53" s="5"/>
    </row>
    <row r="54" spans="1:30" ht="18.75" customHeight="1">
      <c r="A54" s="13">
        <v>11269</v>
      </c>
      <c r="B54" s="13" t="s">
        <v>310</v>
      </c>
      <c r="C54" s="13" t="s">
        <v>311</v>
      </c>
      <c r="D54" s="13" t="s">
        <v>81</v>
      </c>
      <c r="E54" s="13" t="s">
        <v>312</v>
      </c>
      <c r="F54" s="14"/>
      <c r="G54" s="14"/>
      <c r="H54" s="14"/>
      <c r="I54" s="14"/>
      <c r="J54" s="14"/>
      <c r="K54" s="14">
        <v>3</v>
      </c>
      <c r="L54" s="14"/>
      <c r="M54" s="14">
        <v>3</v>
      </c>
      <c r="N54" s="14"/>
      <c r="O54" s="14"/>
      <c r="P54" s="14"/>
      <c r="Q54" s="14">
        <v>41</v>
      </c>
      <c r="R54" s="18">
        <f t="shared" si="16"/>
        <v>0</v>
      </c>
      <c r="S54" s="19" t="b">
        <f t="shared" si="9"/>
        <v>0</v>
      </c>
      <c r="T54" s="19" t="b">
        <f t="shared" si="10"/>
        <v>0</v>
      </c>
      <c r="U54" s="18" t="str">
        <f t="shared" si="11"/>
        <v>15</v>
      </c>
      <c r="V54" s="18" t="b">
        <f t="shared" si="12"/>
        <v>0</v>
      </c>
      <c r="W54" s="18" t="str">
        <f t="shared" si="17"/>
        <v>20</v>
      </c>
      <c r="X54" s="18" t="b">
        <f t="shared" si="13"/>
        <v>0</v>
      </c>
      <c r="Y54" s="18" t="b">
        <f t="shared" si="14"/>
        <v>0</v>
      </c>
      <c r="Z54" s="18" t="b">
        <f t="shared" si="18"/>
        <v>0</v>
      </c>
      <c r="AA54" s="18" t="str">
        <f t="shared" si="19"/>
        <v>10</v>
      </c>
      <c r="AB54" s="20" t="s">
        <v>44</v>
      </c>
      <c r="AC54" s="21">
        <f t="shared" si="20"/>
        <v>45</v>
      </c>
      <c r="AD54" s="17"/>
    </row>
    <row r="55" spans="1:30" ht="18.75" customHeight="1">
      <c r="A55" s="13">
        <v>11267</v>
      </c>
      <c r="B55" s="13" t="s">
        <v>305</v>
      </c>
      <c r="C55" s="13" t="s">
        <v>306</v>
      </c>
      <c r="D55" s="13" t="s">
        <v>223</v>
      </c>
      <c r="E55" s="13" t="s">
        <v>307</v>
      </c>
      <c r="F55" s="14"/>
      <c r="G55" s="14"/>
      <c r="H55" s="14"/>
      <c r="I55" s="14"/>
      <c r="J55" s="14"/>
      <c r="K55" s="14"/>
      <c r="L55" s="14"/>
      <c r="M55" s="14">
        <v>2</v>
      </c>
      <c r="N55" s="14">
        <v>2</v>
      </c>
      <c r="O55" s="14"/>
      <c r="P55" s="14"/>
      <c r="Q55" s="14">
        <v>43</v>
      </c>
      <c r="R55" s="18">
        <f t="shared" si="16"/>
        <v>0</v>
      </c>
      <c r="S55" s="19" t="b">
        <f t="shared" si="9"/>
        <v>0</v>
      </c>
      <c r="T55" s="19" t="b">
        <f t="shared" si="10"/>
        <v>0</v>
      </c>
      <c r="U55" s="18" t="b">
        <f t="shared" si="11"/>
        <v>0</v>
      </c>
      <c r="V55" s="18" t="b">
        <f t="shared" si="12"/>
        <v>0</v>
      </c>
      <c r="W55" s="18" t="str">
        <f t="shared" si="17"/>
        <v>10</v>
      </c>
      <c r="X55" s="18" t="str">
        <f t="shared" si="13"/>
        <v>20</v>
      </c>
      <c r="Y55" s="18" t="b">
        <f t="shared" si="14"/>
        <v>0</v>
      </c>
      <c r="Z55" s="18" t="b">
        <f t="shared" si="18"/>
        <v>0</v>
      </c>
      <c r="AA55" s="18" t="str">
        <f t="shared" si="19"/>
        <v>10</v>
      </c>
      <c r="AB55" s="20" t="s">
        <v>44</v>
      </c>
      <c r="AC55" s="21">
        <f t="shared" si="20"/>
        <v>40</v>
      </c>
      <c r="AD55" s="17"/>
    </row>
    <row r="56" spans="1:30" ht="18.75" customHeight="1">
      <c r="A56" s="13">
        <v>11222</v>
      </c>
      <c r="B56" s="13" t="s">
        <v>215</v>
      </c>
      <c r="C56" s="13" t="s">
        <v>216</v>
      </c>
      <c r="D56" s="13" t="s">
        <v>69</v>
      </c>
      <c r="E56" s="13" t="s">
        <v>217</v>
      </c>
      <c r="F56" s="14"/>
      <c r="G56" s="14"/>
      <c r="H56" s="14">
        <v>1</v>
      </c>
      <c r="I56" s="14"/>
      <c r="J56" s="14"/>
      <c r="K56" s="14"/>
      <c r="L56" s="14"/>
      <c r="M56" s="14">
        <v>2</v>
      </c>
      <c r="N56" s="14"/>
      <c r="O56" s="14"/>
      <c r="P56" s="14"/>
      <c r="Q56" s="14">
        <v>43</v>
      </c>
      <c r="R56" s="18">
        <f t="shared" si="16"/>
        <v>17</v>
      </c>
      <c r="S56" s="19" t="b">
        <f t="shared" si="9"/>
        <v>0</v>
      </c>
      <c r="T56" s="19" t="b">
        <f t="shared" si="10"/>
        <v>0</v>
      </c>
      <c r="U56" s="18" t="b">
        <f t="shared" si="11"/>
        <v>0</v>
      </c>
      <c r="V56" s="18" t="b">
        <f t="shared" si="12"/>
        <v>0</v>
      </c>
      <c r="W56" s="18" t="str">
        <f t="shared" si="17"/>
        <v>10</v>
      </c>
      <c r="X56" s="18" t="b">
        <f t="shared" si="13"/>
        <v>0</v>
      </c>
      <c r="Y56" s="18" t="b">
        <f t="shared" si="14"/>
        <v>0</v>
      </c>
      <c r="Z56" s="18" t="b">
        <f t="shared" si="18"/>
        <v>0</v>
      </c>
      <c r="AA56" s="18" t="str">
        <f t="shared" si="19"/>
        <v>10</v>
      </c>
      <c r="AB56" s="20" t="s">
        <v>44</v>
      </c>
      <c r="AC56" s="21">
        <f t="shared" si="20"/>
        <v>37</v>
      </c>
      <c r="AD56" s="17"/>
    </row>
    <row r="57" spans="1:30" ht="18.75" customHeight="1">
      <c r="A57" s="13">
        <v>11206</v>
      </c>
      <c r="B57" s="13" t="s">
        <v>173</v>
      </c>
      <c r="C57" s="13" t="s">
        <v>174</v>
      </c>
      <c r="D57" s="13" t="s">
        <v>134</v>
      </c>
      <c r="E57" s="13" t="s">
        <v>175</v>
      </c>
      <c r="F57" s="14"/>
      <c r="G57" s="14"/>
      <c r="H57" s="14"/>
      <c r="I57" s="14"/>
      <c r="J57" s="14"/>
      <c r="K57" s="14"/>
      <c r="L57" s="14"/>
      <c r="M57" s="14">
        <v>1</v>
      </c>
      <c r="N57" s="14"/>
      <c r="O57" s="14"/>
      <c r="P57" s="14">
        <v>82</v>
      </c>
      <c r="Q57" s="14">
        <v>43</v>
      </c>
      <c r="R57" s="18">
        <f>F57*17+G57*F57+H57*17</f>
        <v>0</v>
      </c>
      <c r="S57" s="19" t="b">
        <f>IF(I57=4,"30",IF(I57=5,"40",IF(I57=6,"50",IF(I57=7,"60",IF(I57=8,"70")))))</f>
        <v>0</v>
      </c>
      <c r="T57" s="19" t="b">
        <f>IF(J57=4,"30",IF(J57=5,"40",IF(J57=6,"50",IF(J57=7,"60",IF(J57=8,"70")))))</f>
        <v>0</v>
      </c>
      <c r="U57" s="18" t="b">
        <f>IF(K57=3,"15")</f>
        <v>0</v>
      </c>
      <c r="V57" s="18" t="b">
        <f>IF(L57=3,"15")</f>
        <v>0</v>
      </c>
      <c r="W57" s="18" t="str">
        <f>IF(M57=1,"5",IF(M57=2,"10",IF(M57=3,"20")))</f>
        <v>5</v>
      </c>
      <c r="X57" s="18" t="b">
        <f>IF(N57=1,"10",IF(N57=2,"20",IF(N57=3,"30",IF(N57=4,"40"))))</f>
        <v>0</v>
      </c>
      <c r="Y57" s="18" t="b">
        <f>IF(O57=1,"10",IF(O57=2,"20",IF(O57=3,"30",IF(O57=4,"40"))))</f>
        <v>0</v>
      </c>
      <c r="Z57" s="18">
        <v>17</v>
      </c>
      <c r="AA57" s="18" t="str">
        <f>IF(Q57&gt;=50,"20",IF(Q57&lt;=49,"10"))</f>
        <v>10</v>
      </c>
      <c r="AB57" s="20" t="s">
        <v>44</v>
      </c>
      <c r="AC57" s="21">
        <v>32</v>
      </c>
      <c r="AD57" s="17"/>
    </row>
    <row r="58" spans="1:30" ht="18.75" customHeight="1">
      <c r="A58" s="13">
        <v>11204</v>
      </c>
      <c r="B58" s="13" t="s">
        <v>167</v>
      </c>
      <c r="C58" s="13" t="s">
        <v>168</v>
      </c>
      <c r="D58" s="13" t="s">
        <v>58</v>
      </c>
      <c r="E58" s="13" t="s">
        <v>169</v>
      </c>
      <c r="F58" s="14"/>
      <c r="G58" s="14"/>
      <c r="H58" s="14"/>
      <c r="I58" s="14"/>
      <c r="J58" s="14"/>
      <c r="K58" s="14"/>
      <c r="L58" s="14"/>
      <c r="M58" s="14"/>
      <c r="N58" s="14">
        <v>2</v>
      </c>
      <c r="O58" s="14"/>
      <c r="P58" s="14"/>
      <c r="Q58" s="14">
        <v>45</v>
      </c>
      <c r="R58" s="18">
        <f t="shared" si="16"/>
        <v>0</v>
      </c>
      <c r="S58" s="19" t="b">
        <f t="shared" si="9"/>
        <v>0</v>
      </c>
      <c r="T58" s="19" t="b">
        <f t="shared" si="10"/>
        <v>0</v>
      </c>
      <c r="U58" s="18" t="b">
        <f t="shared" si="11"/>
        <v>0</v>
      </c>
      <c r="V58" s="18" t="b">
        <f t="shared" si="12"/>
        <v>0</v>
      </c>
      <c r="W58" s="18" t="b">
        <f t="shared" si="17"/>
        <v>0</v>
      </c>
      <c r="X58" s="18" t="str">
        <f t="shared" si="13"/>
        <v>20</v>
      </c>
      <c r="Y58" s="18" t="b">
        <f t="shared" si="14"/>
        <v>0</v>
      </c>
      <c r="Z58" s="18" t="b">
        <f t="shared" si="18"/>
        <v>0</v>
      </c>
      <c r="AA58" s="18" t="str">
        <f t="shared" si="19"/>
        <v>10</v>
      </c>
      <c r="AB58" s="20" t="s">
        <v>44</v>
      </c>
      <c r="AC58" s="21">
        <f t="shared" si="20"/>
        <v>30</v>
      </c>
      <c r="AD58" s="17"/>
    </row>
    <row r="59" spans="1:30" ht="18.75" customHeight="1">
      <c r="A59" s="13">
        <v>11221</v>
      </c>
      <c r="B59" s="13" t="s">
        <v>212</v>
      </c>
      <c r="C59" s="13" t="s">
        <v>213</v>
      </c>
      <c r="D59" s="13" t="s">
        <v>134</v>
      </c>
      <c r="E59" s="13" t="s">
        <v>214</v>
      </c>
      <c r="F59" s="14"/>
      <c r="G59" s="14"/>
      <c r="H59" s="14"/>
      <c r="I59" s="14"/>
      <c r="J59" s="14"/>
      <c r="K59" s="14"/>
      <c r="L59" s="14"/>
      <c r="M59" s="14">
        <v>1</v>
      </c>
      <c r="N59" s="14">
        <v>1</v>
      </c>
      <c r="O59" s="14"/>
      <c r="P59" s="14"/>
      <c r="Q59" s="14">
        <v>43</v>
      </c>
      <c r="R59" s="18">
        <f t="shared" si="16"/>
        <v>0</v>
      </c>
      <c r="S59" s="19" t="b">
        <f t="shared" si="9"/>
        <v>0</v>
      </c>
      <c r="T59" s="19" t="b">
        <f t="shared" si="10"/>
        <v>0</v>
      </c>
      <c r="U59" s="18" t="b">
        <f t="shared" si="11"/>
        <v>0</v>
      </c>
      <c r="V59" s="18" t="b">
        <f t="shared" si="12"/>
        <v>0</v>
      </c>
      <c r="W59" s="18" t="str">
        <f t="shared" si="17"/>
        <v>5</v>
      </c>
      <c r="X59" s="18" t="str">
        <f t="shared" si="13"/>
        <v>10</v>
      </c>
      <c r="Y59" s="18" t="b">
        <f t="shared" si="14"/>
        <v>0</v>
      </c>
      <c r="Z59" s="18" t="b">
        <f t="shared" si="18"/>
        <v>0</v>
      </c>
      <c r="AA59" s="18" t="str">
        <f t="shared" si="19"/>
        <v>10</v>
      </c>
      <c r="AB59" s="20" t="s">
        <v>44</v>
      </c>
      <c r="AC59" s="21">
        <f t="shared" si="20"/>
        <v>25</v>
      </c>
      <c r="AD59" s="17"/>
    </row>
    <row r="60" spans="1:30" ht="18.75" customHeight="1">
      <c r="A60" s="13">
        <v>11258</v>
      </c>
      <c r="B60" s="13" t="s">
        <v>284</v>
      </c>
      <c r="C60" s="13" t="s">
        <v>133</v>
      </c>
      <c r="D60" s="13" t="s">
        <v>201</v>
      </c>
      <c r="E60" s="13" t="s">
        <v>285</v>
      </c>
      <c r="F60" s="14"/>
      <c r="G60" s="14"/>
      <c r="H60" s="14"/>
      <c r="I60" s="14"/>
      <c r="J60" s="14"/>
      <c r="K60" s="14"/>
      <c r="L60" s="14"/>
      <c r="M60" s="14">
        <v>1</v>
      </c>
      <c r="N60" s="14"/>
      <c r="O60" s="14"/>
      <c r="P60" s="14"/>
      <c r="Q60" s="14">
        <v>50</v>
      </c>
      <c r="R60" s="18">
        <f t="shared" si="16"/>
        <v>0</v>
      </c>
      <c r="S60" s="19" t="b">
        <f t="shared" si="9"/>
        <v>0</v>
      </c>
      <c r="T60" s="19" t="b">
        <f t="shared" si="10"/>
        <v>0</v>
      </c>
      <c r="U60" s="18" t="b">
        <f t="shared" si="11"/>
        <v>0</v>
      </c>
      <c r="V60" s="18" t="b">
        <f t="shared" si="12"/>
        <v>0</v>
      </c>
      <c r="W60" s="18" t="str">
        <f t="shared" si="17"/>
        <v>5</v>
      </c>
      <c r="X60" s="18" t="b">
        <f t="shared" si="13"/>
        <v>0</v>
      </c>
      <c r="Y60" s="18" t="b">
        <f t="shared" si="14"/>
        <v>0</v>
      </c>
      <c r="Z60" s="18" t="b">
        <f t="shared" si="18"/>
        <v>0</v>
      </c>
      <c r="AA60" s="18" t="str">
        <f t="shared" si="19"/>
        <v>20</v>
      </c>
      <c r="AB60" s="20" t="s">
        <v>45</v>
      </c>
      <c r="AC60" s="21">
        <f t="shared" si="20"/>
        <v>25</v>
      </c>
      <c r="AD60" s="17"/>
    </row>
    <row r="61" spans="1:30" ht="18.75" customHeight="1">
      <c r="A61" s="13">
        <v>11262</v>
      </c>
      <c r="B61" s="13" t="s">
        <v>291</v>
      </c>
      <c r="C61" s="13" t="s">
        <v>292</v>
      </c>
      <c r="D61" s="13" t="s">
        <v>58</v>
      </c>
      <c r="E61" s="13" t="s">
        <v>293</v>
      </c>
      <c r="F61" s="14"/>
      <c r="G61" s="14"/>
      <c r="H61" s="14"/>
      <c r="I61" s="14"/>
      <c r="J61" s="14"/>
      <c r="K61" s="14"/>
      <c r="L61" s="14"/>
      <c r="M61" s="14">
        <v>1</v>
      </c>
      <c r="N61" s="14">
        <v>1</v>
      </c>
      <c r="O61" s="14"/>
      <c r="P61" s="15"/>
      <c r="Q61" s="14">
        <v>41</v>
      </c>
      <c r="R61" s="18">
        <f t="shared" si="16"/>
        <v>0</v>
      </c>
      <c r="S61" s="19" t="b">
        <f t="shared" si="9"/>
        <v>0</v>
      </c>
      <c r="T61" s="19" t="b">
        <f t="shared" si="10"/>
        <v>0</v>
      </c>
      <c r="U61" s="18" t="b">
        <f t="shared" si="11"/>
        <v>0</v>
      </c>
      <c r="V61" s="18" t="b">
        <f t="shared" si="12"/>
        <v>0</v>
      </c>
      <c r="W61" s="18" t="str">
        <f t="shared" si="17"/>
        <v>5</v>
      </c>
      <c r="X61" s="18" t="str">
        <f t="shared" si="13"/>
        <v>10</v>
      </c>
      <c r="Y61" s="18" t="b">
        <f t="shared" si="14"/>
        <v>0</v>
      </c>
      <c r="Z61" s="18" t="b">
        <f t="shared" si="18"/>
        <v>0</v>
      </c>
      <c r="AA61" s="18" t="str">
        <f t="shared" si="19"/>
        <v>10</v>
      </c>
      <c r="AB61" s="20" t="s">
        <v>44</v>
      </c>
      <c r="AC61" s="21">
        <f t="shared" si="20"/>
        <v>25</v>
      </c>
      <c r="AD61" s="17"/>
    </row>
    <row r="62" spans="1:30" ht="18.75" customHeight="1">
      <c r="A62" s="13">
        <v>11263</v>
      </c>
      <c r="B62" s="13" t="s">
        <v>294</v>
      </c>
      <c r="C62" s="13" t="s">
        <v>295</v>
      </c>
      <c r="D62" s="13" t="s">
        <v>146</v>
      </c>
      <c r="E62" s="13" t="s">
        <v>296</v>
      </c>
      <c r="F62" s="14"/>
      <c r="G62" s="14"/>
      <c r="H62" s="14"/>
      <c r="I62" s="14"/>
      <c r="J62" s="14"/>
      <c r="K62" s="14"/>
      <c r="L62" s="14"/>
      <c r="M62" s="14">
        <v>1</v>
      </c>
      <c r="N62" s="14"/>
      <c r="O62" s="14"/>
      <c r="P62" s="14"/>
      <c r="Q62" s="14">
        <v>55</v>
      </c>
      <c r="R62" s="18">
        <f t="shared" si="16"/>
        <v>0</v>
      </c>
      <c r="S62" s="19" t="b">
        <f t="shared" si="9"/>
        <v>0</v>
      </c>
      <c r="T62" s="19" t="b">
        <f t="shared" si="10"/>
        <v>0</v>
      </c>
      <c r="U62" s="18" t="b">
        <f t="shared" si="11"/>
        <v>0</v>
      </c>
      <c r="V62" s="18" t="b">
        <f t="shared" si="12"/>
        <v>0</v>
      </c>
      <c r="W62" s="18" t="str">
        <f t="shared" si="17"/>
        <v>5</v>
      </c>
      <c r="X62" s="18" t="b">
        <f t="shared" si="13"/>
        <v>0</v>
      </c>
      <c r="Y62" s="18" t="b">
        <f t="shared" si="14"/>
        <v>0</v>
      </c>
      <c r="Z62" s="18" t="b">
        <f t="shared" si="18"/>
        <v>0</v>
      </c>
      <c r="AA62" s="18" t="str">
        <f t="shared" si="19"/>
        <v>20</v>
      </c>
      <c r="AB62" s="20" t="s">
        <v>44</v>
      </c>
      <c r="AC62" s="21">
        <f t="shared" si="20"/>
        <v>25</v>
      </c>
      <c r="AD62" s="17"/>
    </row>
    <row r="63" spans="1:30" ht="18.75" customHeight="1">
      <c r="A63" s="13">
        <v>11165</v>
      </c>
      <c r="B63" s="13" t="s">
        <v>236</v>
      </c>
      <c r="C63" s="13" t="s">
        <v>237</v>
      </c>
      <c r="D63" s="13" t="s">
        <v>134</v>
      </c>
      <c r="E63" s="13" t="s">
        <v>238</v>
      </c>
      <c r="F63" s="14"/>
      <c r="G63" s="14"/>
      <c r="H63" s="14"/>
      <c r="I63" s="14"/>
      <c r="J63" s="14"/>
      <c r="K63" s="14"/>
      <c r="L63" s="14"/>
      <c r="M63" s="14">
        <v>2</v>
      </c>
      <c r="N63" s="14"/>
      <c r="O63" s="14"/>
      <c r="P63" s="14"/>
      <c r="Q63" s="14">
        <v>40</v>
      </c>
      <c r="R63" s="18">
        <f t="shared" si="16"/>
        <v>0</v>
      </c>
      <c r="S63" s="19" t="b">
        <f t="shared" si="9"/>
        <v>0</v>
      </c>
      <c r="T63" s="19" t="b">
        <f t="shared" si="10"/>
        <v>0</v>
      </c>
      <c r="U63" s="18" t="b">
        <f t="shared" si="11"/>
        <v>0</v>
      </c>
      <c r="V63" s="18" t="b">
        <f t="shared" si="12"/>
        <v>0</v>
      </c>
      <c r="W63" s="18" t="str">
        <f t="shared" si="17"/>
        <v>10</v>
      </c>
      <c r="X63" s="18" t="b">
        <f t="shared" si="13"/>
        <v>0</v>
      </c>
      <c r="Y63" s="18" t="b">
        <f t="shared" si="14"/>
        <v>0</v>
      </c>
      <c r="Z63" s="18" t="b">
        <f t="shared" si="18"/>
        <v>0</v>
      </c>
      <c r="AA63" s="18" t="str">
        <f t="shared" si="19"/>
        <v>10</v>
      </c>
      <c r="AB63" s="20" t="s">
        <v>44</v>
      </c>
      <c r="AC63" s="21">
        <f t="shared" si="20"/>
        <v>20</v>
      </c>
      <c r="AD63" s="17"/>
    </row>
    <row r="64" spans="1:30" ht="18.75" customHeight="1">
      <c r="A64" s="13">
        <v>10995</v>
      </c>
      <c r="B64" s="13" t="s">
        <v>56</v>
      </c>
      <c r="C64" s="13" t="s">
        <v>57</v>
      </c>
      <c r="D64" s="13" t="s">
        <v>58</v>
      </c>
      <c r="E64" s="13" t="s">
        <v>59</v>
      </c>
      <c r="F64" s="14"/>
      <c r="G64" s="14"/>
      <c r="H64" s="14"/>
      <c r="I64" s="14"/>
      <c r="J64" s="14"/>
      <c r="K64" s="14"/>
      <c r="L64" s="14"/>
      <c r="M64" s="14">
        <v>2</v>
      </c>
      <c r="N64" s="14"/>
      <c r="O64" s="14"/>
      <c r="P64" s="14"/>
      <c r="Q64" s="14">
        <v>44</v>
      </c>
      <c r="R64" s="18">
        <f t="shared" si="16"/>
        <v>0</v>
      </c>
      <c r="S64" s="19" t="b">
        <f t="shared" si="9"/>
        <v>0</v>
      </c>
      <c r="T64" s="19" t="b">
        <f t="shared" si="10"/>
        <v>0</v>
      </c>
      <c r="U64" s="18" t="b">
        <f t="shared" si="11"/>
        <v>0</v>
      </c>
      <c r="V64" s="18" t="b">
        <f t="shared" si="12"/>
        <v>0</v>
      </c>
      <c r="W64" s="18" t="str">
        <f t="shared" si="17"/>
        <v>10</v>
      </c>
      <c r="X64" s="18" t="b">
        <f t="shared" si="13"/>
        <v>0</v>
      </c>
      <c r="Y64" s="18" t="b">
        <f t="shared" si="14"/>
        <v>0</v>
      </c>
      <c r="Z64" s="18" t="b">
        <f t="shared" si="18"/>
        <v>0</v>
      </c>
      <c r="AA64" s="18" t="str">
        <f t="shared" si="19"/>
        <v>10</v>
      </c>
      <c r="AB64" s="20" t="s">
        <v>46</v>
      </c>
      <c r="AC64" s="21">
        <f t="shared" si="20"/>
        <v>20</v>
      </c>
      <c r="AD64" s="17"/>
    </row>
    <row r="65" spans="1:30" ht="18.75" customHeight="1">
      <c r="A65" s="13">
        <v>10942</v>
      </c>
      <c r="B65" s="13" t="s">
        <v>106</v>
      </c>
      <c r="C65" s="13" t="s">
        <v>103</v>
      </c>
      <c r="D65" s="13" t="s">
        <v>77</v>
      </c>
      <c r="E65" s="13" t="s">
        <v>107</v>
      </c>
      <c r="F65" s="14"/>
      <c r="G65" s="14"/>
      <c r="H65" s="14"/>
      <c r="I65" s="14"/>
      <c r="J65" s="14"/>
      <c r="K65" s="14"/>
      <c r="L65" s="14"/>
      <c r="M65" s="14">
        <v>2</v>
      </c>
      <c r="N65" s="14"/>
      <c r="O65" s="14"/>
      <c r="P65" s="14"/>
      <c r="Q65" s="14">
        <v>44</v>
      </c>
      <c r="R65" s="18">
        <f t="shared" si="16"/>
        <v>0</v>
      </c>
      <c r="S65" s="19" t="b">
        <f t="shared" si="9"/>
        <v>0</v>
      </c>
      <c r="T65" s="19" t="b">
        <f t="shared" si="10"/>
        <v>0</v>
      </c>
      <c r="U65" s="18" t="b">
        <f t="shared" si="11"/>
        <v>0</v>
      </c>
      <c r="V65" s="18" t="b">
        <f t="shared" si="12"/>
        <v>0</v>
      </c>
      <c r="W65" s="18" t="str">
        <f t="shared" si="17"/>
        <v>10</v>
      </c>
      <c r="X65" s="18" t="b">
        <f t="shared" si="13"/>
        <v>0</v>
      </c>
      <c r="Y65" s="18" t="b">
        <f t="shared" si="14"/>
        <v>0</v>
      </c>
      <c r="Z65" s="18" t="b">
        <f t="shared" si="18"/>
        <v>0</v>
      </c>
      <c r="AA65" s="18" t="str">
        <f t="shared" si="19"/>
        <v>10</v>
      </c>
      <c r="AB65" s="20" t="s">
        <v>45</v>
      </c>
      <c r="AC65" s="21">
        <f t="shared" si="20"/>
        <v>20</v>
      </c>
      <c r="AD65" s="17"/>
    </row>
    <row r="66" spans="1:30" ht="18.75" customHeight="1">
      <c r="A66" s="13">
        <v>11016</v>
      </c>
      <c r="B66" s="13" t="s">
        <v>144</v>
      </c>
      <c r="C66" s="13" t="s">
        <v>145</v>
      </c>
      <c r="D66" s="13" t="s">
        <v>146</v>
      </c>
      <c r="E66" s="13" t="s">
        <v>147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>
        <v>53</v>
      </c>
      <c r="R66" s="18">
        <f t="shared" si="16"/>
        <v>0</v>
      </c>
      <c r="S66" s="19" t="b">
        <f t="shared" si="9"/>
        <v>0</v>
      </c>
      <c r="T66" s="19" t="b">
        <f t="shared" si="10"/>
        <v>0</v>
      </c>
      <c r="U66" s="18" t="b">
        <f t="shared" si="11"/>
        <v>0</v>
      </c>
      <c r="V66" s="18" t="b">
        <f t="shared" si="12"/>
        <v>0</v>
      </c>
      <c r="W66" s="18" t="b">
        <f t="shared" si="17"/>
        <v>0</v>
      </c>
      <c r="X66" s="18" t="b">
        <f t="shared" si="13"/>
        <v>0</v>
      </c>
      <c r="Y66" s="18" t="b">
        <f t="shared" si="14"/>
        <v>0</v>
      </c>
      <c r="Z66" s="18" t="b">
        <f t="shared" si="18"/>
        <v>0</v>
      </c>
      <c r="AA66" s="18" t="str">
        <f t="shared" si="19"/>
        <v>20</v>
      </c>
      <c r="AB66" s="20" t="s">
        <v>44</v>
      </c>
      <c r="AC66" s="21">
        <f t="shared" si="20"/>
        <v>20</v>
      </c>
      <c r="AD66" s="17"/>
    </row>
    <row r="67" spans="1:30" ht="18.75" customHeight="1">
      <c r="A67" s="13">
        <v>11014</v>
      </c>
      <c r="B67" s="13" t="s">
        <v>151</v>
      </c>
      <c r="C67" s="13" t="s">
        <v>149</v>
      </c>
      <c r="D67" s="13" t="s">
        <v>152</v>
      </c>
      <c r="E67" s="13" t="s">
        <v>153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>
        <v>56</v>
      </c>
      <c r="R67" s="18">
        <f t="shared" si="16"/>
        <v>0</v>
      </c>
      <c r="S67" s="19" t="b">
        <f t="shared" si="9"/>
        <v>0</v>
      </c>
      <c r="T67" s="19" t="b">
        <f t="shared" si="10"/>
        <v>0</v>
      </c>
      <c r="U67" s="18" t="b">
        <f t="shared" si="11"/>
        <v>0</v>
      </c>
      <c r="V67" s="18" t="b">
        <f t="shared" si="12"/>
        <v>0</v>
      </c>
      <c r="W67" s="18" t="b">
        <f t="shared" si="17"/>
        <v>0</v>
      </c>
      <c r="X67" s="18" t="b">
        <f t="shared" si="13"/>
        <v>0</v>
      </c>
      <c r="Y67" s="18" t="b">
        <f t="shared" si="14"/>
        <v>0</v>
      </c>
      <c r="Z67" s="18" t="b">
        <f t="shared" si="18"/>
        <v>0</v>
      </c>
      <c r="AA67" s="18" t="str">
        <f t="shared" si="19"/>
        <v>20</v>
      </c>
      <c r="AB67" s="20" t="s">
        <v>44</v>
      </c>
      <c r="AC67" s="21">
        <f t="shared" si="20"/>
        <v>20</v>
      </c>
      <c r="AD67" s="17"/>
    </row>
    <row r="68" spans="1:30" ht="18.75" customHeight="1">
      <c r="A68" s="13">
        <v>11212</v>
      </c>
      <c r="B68" s="13" t="s">
        <v>189</v>
      </c>
      <c r="C68" s="13" t="s">
        <v>53</v>
      </c>
      <c r="D68" s="13" t="s">
        <v>134</v>
      </c>
      <c r="E68" s="13" t="s">
        <v>190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>
        <v>51</v>
      </c>
      <c r="R68" s="18">
        <f t="shared" si="16"/>
        <v>0</v>
      </c>
      <c r="S68" s="19" t="b">
        <f t="shared" si="9"/>
        <v>0</v>
      </c>
      <c r="T68" s="19" t="b">
        <f t="shared" si="10"/>
        <v>0</v>
      </c>
      <c r="U68" s="18" t="b">
        <f t="shared" si="11"/>
        <v>0</v>
      </c>
      <c r="V68" s="18" t="b">
        <f t="shared" si="12"/>
        <v>0</v>
      </c>
      <c r="W68" s="18" t="b">
        <f t="shared" si="17"/>
        <v>0</v>
      </c>
      <c r="X68" s="18" t="b">
        <f t="shared" si="13"/>
        <v>0</v>
      </c>
      <c r="Y68" s="18" t="b">
        <f t="shared" si="14"/>
        <v>0</v>
      </c>
      <c r="Z68" s="18" t="b">
        <f t="shared" si="18"/>
        <v>0</v>
      </c>
      <c r="AA68" s="18" t="str">
        <f t="shared" si="19"/>
        <v>20</v>
      </c>
      <c r="AB68" s="20" t="s">
        <v>44</v>
      </c>
      <c r="AC68" s="21">
        <f t="shared" si="20"/>
        <v>20</v>
      </c>
      <c r="AD68" s="17"/>
    </row>
    <row r="69" spans="1:30" ht="18.75" customHeight="1">
      <c r="A69" s="13">
        <v>11213</v>
      </c>
      <c r="B69" s="13" t="s">
        <v>191</v>
      </c>
      <c r="C69" s="13" t="s">
        <v>192</v>
      </c>
      <c r="D69" s="13" t="s">
        <v>193</v>
      </c>
      <c r="E69" s="13" t="s">
        <v>194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>
        <v>52</v>
      </c>
      <c r="R69" s="18">
        <f t="shared" si="16"/>
        <v>0</v>
      </c>
      <c r="S69" s="19" t="b">
        <f t="shared" si="9"/>
        <v>0</v>
      </c>
      <c r="T69" s="19" t="b">
        <f t="shared" si="10"/>
        <v>0</v>
      </c>
      <c r="U69" s="18" t="b">
        <f t="shared" si="11"/>
        <v>0</v>
      </c>
      <c r="V69" s="18" t="b">
        <f t="shared" si="12"/>
        <v>0</v>
      </c>
      <c r="W69" s="18" t="b">
        <f t="shared" si="17"/>
        <v>0</v>
      </c>
      <c r="X69" s="18" t="b">
        <f t="shared" si="13"/>
        <v>0</v>
      </c>
      <c r="Y69" s="18" t="b">
        <f t="shared" si="14"/>
        <v>0</v>
      </c>
      <c r="Z69" s="18" t="b">
        <f t="shared" si="18"/>
        <v>0</v>
      </c>
      <c r="AA69" s="18" t="str">
        <f t="shared" si="19"/>
        <v>20</v>
      </c>
      <c r="AB69" s="20" t="s">
        <v>44</v>
      </c>
      <c r="AC69" s="21">
        <f t="shared" si="20"/>
        <v>20</v>
      </c>
      <c r="AD69" s="17"/>
    </row>
    <row r="70" spans="1:30" ht="18.75" customHeight="1">
      <c r="A70" s="13">
        <v>11215</v>
      </c>
      <c r="B70" s="13" t="s">
        <v>198</v>
      </c>
      <c r="C70" s="13" t="s">
        <v>123</v>
      </c>
      <c r="D70" s="13" t="s">
        <v>69</v>
      </c>
      <c r="E70" s="13" t="s">
        <v>199</v>
      </c>
      <c r="F70" s="14"/>
      <c r="G70" s="14"/>
      <c r="H70" s="14"/>
      <c r="I70" s="14"/>
      <c r="J70" s="14"/>
      <c r="K70" s="14"/>
      <c r="L70" s="14"/>
      <c r="M70" s="14">
        <v>2</v>
      </c>
      <c r="N70" s="14"/>
      <c r="O70" s="14"/>
      <c r="P70" s="14"/>
      <c r="Q70" s="14">
        <v>44</v>
      </c>
      <c r="R70" s="18">
        <f t="shared" si="16"/>
        <v>0</v>
      </c>
      <c r="S70" s="19" t="b">
        <f t="shared" si="9"/>
        <v>0</v>
      </c>
      <c r="T70" s="19" t="b">
        <f t="shared" si="10"/>
        <v>0</v>
      </c>
      <c r="U70" s="18" t="b">
        <f t="shared" si="11"/>
        <v>0</v>
      </c>
      <c r="V70" s="18" t="b">
        <f t="shared" si="12"/>
        <v>0</v>
      </c>
      <c r="W70" s="18" t="str">
        <f t="shared" si="17"/>
        <v>10</v>
      </c>
      <c r="X70" s="18" t="b">
        <f t="shared" si="13"/>
        <v>0</v>
      </c>
      <c r="Y70" s="18" t="b">
        <f t="shared" si="14"/>
        <v>0</v>
      </c>
      <c r="Z70" s="18" t="b">
        <f t="shared" si="18"/>
        <v>0</v>
      </c>
      <c r="AA70" s="18" t="str">
        <f t="shared" si="19"/>
        <v>10</v>
      </c>
      <c r="AB70" s="20" t="s">
        <v>44</v>
      </c>
      <c r="AC70" s="21">
        <f t="shared" si="20"/>
        <v>20</v>
      </c>
      <c r="AD70" s="17"/>
    </row>
    <row r="71" spans="1:30" ht="18.75" customHeight="1">
      <c r="A71" s="13">
        <v>11217</v>
      </c>
      <c r="B71" s="13" t="s">
        <v>203</v>
      </c>
      <c r="C71" s="13" t="s">
        <v>204</v>
      </c>
      <c r="D71" s="13" t="s">
        <v>134</v>
      </c>
      <c r="E71" s="13" t="s">
        <v>205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>
        <v>58</v>
      </c>
      <c r="R71" s="18">
        <f t="shared" si="16"/>
        <v>0</v>
      </c>
      <c r="S71" s="19" t="b">
        <f t="shared" si="9"/>
        <v>0</v>
      </c>
      <c r="T71" s="19" t="b">
        <f t="shared" si="10"/>
        <v>0</v>
      </c>
      <c r="U71" s="18" t="b">
        <f t="shared" si="11"/>
        <v>0</v>
      </c>
      <c r="V71" s="18" t="b">
        <f t="shared" si="12"/>
        <v>0</v>
      </c>
      <c r="W71" s="18" t="b">
        <f t="shared" si="17"/>
        <v>0</v>
      </c>
      <c r="X71" s="18" t="b">
        <f t="shared" si="13"/>
        <v>0</v>
      </c>
      <c r="Y71" s="18" t="b">
        <f t="shared" si="14"/>
        <v>0</v>
      </c>
      <c r="Z71" s="18" t="b">
        <f t="shared" si="18"/>
        <v>0</v>
      </c>
      <c r="AA71" s="18" t="str">
        <f t="shared" si="19"/>
        <v>20</v>
      </c>
      <c r="AB71" s="20" t="s">
        <v>44</v>
      </c>
      <c r="AC71" s="21">
        <f t="shared" si="20"/>
        <v>20</v>
      </c>
      <c r="AD71" s="17"/>
    </row>
    <row r="72" spans="1:30" ht="18.75" customHeight="1">
      <c r="A72" s="13">
        <v>11219</v>
      </c>
      <c r="B72" s="13" t="s">
        <v>206</v>
      </c>
      <c r="C72" s="13" t="s">
        <v>65</v>
      </c>
      <c r="D72" s="13" t="s">
        <v>207</v>
      </c>
      <c r="E72" s="13" t="s">
        <v>208</v>
      </c>
      <c r="F72" s="14"/>
      <c r="G72" s="14"/>
      <c r="H72" s="14"/>
      <c r="I72" s="14"/>
      <c r="J72" s="14"/>
      <c r="K72" s="14"/>
      <c r="L72" s="14"/>
      <c r="M72" s="14">
        <v>2</v>
      </c>
      <c r="N72" s="14"/>
      <c r="O72" s="14"/>
      <c r="P72" s="14"/>
      <c r="Q72" s="14">
        <v>43</v>
      </c>
      <c r="R72" s="18">
        <f t="shared" si="16"/>
        <v>0</v>
      </c>
      <c r="S72" s="19" t="b">
        <f aca="true" t="shared" si="21" ref="S72:S99">IF(I72=4,"30",IF(I72=5,"40",IF(I72=6,"50",IF(I72=7,"60",IF(I72=8,"70")))))</f>
        <v>0</v>
      </c>
      <c r="T72" s="19" t="b">
        <f aca="true" t="shared" si="22" ref="T72:T99">IF(J72=4,"30",IF(J72=5,"40",IF(J72=6,"50",IF(J72=7,"60",IF(J72=8,"70")))))</f>
        <v>0</v>
      </c>
      <c r="U72" s="18" t="b">
        <f aca="true" t="shared" si="23" ref="U72:U99">IF(K72=3,"15")</f>
        <v>0</v>
      </c>
      <c r="V72" s="18" t="b">
        <f aca="true" t="shared" si="24" ref="V72:V99">IF(L72=3,"15")</f>
        <v>0</v>
      </c>
      <c r="W72" s="18" t="str">
        <f t="shared" si="17"/>
        <v>10</v>
      </c>
      <c r="X72" s="18" t="b">
        <f aca="true" t="shared" si="25" ref="X72:X99">IF(N72=1,"10",IF(N72=2,"20",IF(N72=3,"30",IF(N72=4,"40"))))</f>
        <v>0</v>
      </c>
      <c r="Y72" s="18" t="b">
        <f aca="true" t="shared" si="26" ref="Y72:Y99">IF(O72=1,"10",IF(O72=2,"20",IF(O72=3,"30",IF(O72=4,"40"))))</f>
        <v>0</v>
      </c>
      <c r="Z72" s="18" t="b">
        <f aca="true" t="shared" si="27" ref="Z72:Z78">IF(P72&gt;=50,"10")</f>
        <v>0</v>
      </c>
      <c r="AA72" s="18" t="str">
        <f t="shared" si="19"/>
        <v>10</v>
      </c>
      <c r="AB72" s="20" t="s">
        <v>45</v>
      </c>
      <c r="AC72" s="21">
        <f t="shared" si="20"/>
        <v>20</v>
      </c>
      <c r="AD72" s="17"/>
    </row>
    <row r="73" spans="1:30" ht="18.75" customHeight="1">
      <c r="A73" s="13">
        <v>11224</v>
      </c>
      <c r="B73" s="13" t="s">
        <v>220</v>
      </c>
      <c r="C73" s="13" t="s">
        <v>58</v>
      </c>
      <c r="D73" s="13" t="s">
        <v>69</v>
      </c>
      <c r="E73" s="13" t="s">
        <v>221</v>
      </c>
      <c r="F73" s="14"/>
      <c r="G73" s="14"/>
      <c r="H73" s="14"/>
      <c r="I73" s="14"/>
      <c r="J73" s="14"/>
      <c r="K73" s="14"/>
      <c r="L73" s="14"/>
      <c r="M73" s="14">
        <v>2</v>
      </c>
      <c r="N73" s="14"/>
      <c r="O73" s="14"/>
      <c r="P73" s="14"/>
      <c r="Q73" s="14">
        <v>45</v>
      </c>
      <c r="R73" s="18">
        <f t="shared" si="16"/>
        <v>0</v>
      </c>
      <c r="S73" s="19" t="b">
        <f t="shared" si="21"/>
        <v>0</v>
      </c>
      <c r="T73" s="19" t="b">
        <f t="shared" si="22"/>
        <v>0</v>
      </c>
      <c r="U73" s="18" t="b">
        <f t="shared" si="23"/>
        <v>0</v>
      </c>
      <c r="V73" s="18" t="b">
        <f t="shared" si="24"/>
        <v>0</v>
      </c>
      <c r="W73" s="18" t="str">
        <f t="shared" si="17"/>
        <v>10</v>
      </c>
      <c r="X73" s="18" t="b">
        <f t="shared" si="25"/>
        <v>0</v>
      </c>
      <c r="Y73" s="18" t="b">
        <f t="shared" si="26"/>
        <v>0</v>
      </c>
      <c r="Z73" s="18" t="b">
        <f t="shared" si="27"/>
        <v>0</v>
      </c>
      <c r="AA73" s="18" t="str">
        <f t="shared" si="19"/>
        <v>10</v>
      </c>
      <c r="AB73" s="20" t="s">
        <v>44</v>
      </c>
      <c r="AC73" s="21">
        <f t="shared" si="20"/>
        <v>20</v>
      </c>
      <c r="AD73" s="17"/>
    </row>
    <row r="74" spans="1:30" ht="18.75" customHeight="1">
      <c r="A74" s="13">
        <v>11225</v>
      </c>
      <c r="B74" s="13" t="s">
        <v>222</v>
      </c>
      <c r="C74" s="13" t="s">
        <v>177</v>
      </c>
      <c r="D74" s="13" t="s">
        <v>223</v>
      </c>
      <c r="E74" s="13" t="s">
        <v>224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>
        <v>60</v>
      </c>
      <c r="R74" s="18">
        <f t="shared" si="16"/>
        <v>0</v>
      </c>
      <c r="S74" s="19" t="b">
        <f t="shared" si="21"/>
        <v>0</v>
      </c>
      <c r="T74" s="19" t="b">
        <f t="shared" si="22"/>
        <v>0</v>
      </c>
      <c r="U74" s="18" t="b">
        <f t="shared" si="23"/>
        <v>0</v>
      </c>
      <c r="V74" s="18" t="b">
        <f t="shared" si="24"/>
        <v>0</v>
      </c>
      <c r="W74" s="18" t="b">
        <f t="shared" si="17"/>
        <v>0</v>
      </c>
      <c r="X74" s="18" t="b">
        <f t="shared" si="25"/>
        <v>0</v>
      </c>
      <c r="Y74" s="18" t="b">
        <f t="shared" si="26"/>
        <v>0</v>
      </c>
      <c r="Z74" s="18" t="b">
        <f t="shared" si="27"/>
        <v>0</v>
      </c>
      <c r="AA74" s="18" t="str">
        <f t="shared" si="19"/>
        <v>20</v>
      </c>
      <c r="AB74" s="20" t="s">
        <v>44</v>
      </c>
      <c r="AC74" s="21">
        <f t="shared" si="20"/>
        <v>20</v>
      </c>
      <c r="AD74" s="17"/>
    </row>
    <row r="75" spans="1:30" ht="18.75" customHeight="1">
      <c r="A75" s="13">
        <v>11157</v>
      </c>
      <c r="B75" s="13" t="s">
        <v>225</v>
      </c>
      <c r="C75" s="13" t="s">
        <v>109</v>
      </c>
      <c r="D75" s="13" t="s">
        <v>134</v>
      </c>
      <c r="E75" s="13" t="s">
        <v>226</v>
      </c>
      <c r="F75" s="14"/>
      <c r="G75" s="14"/>
      <c r="H75" s="14"/>
      <c r="I75" s="14"/>
      <c r="J75" s="14"/>
      <c r="K75" s="14"/>
      <c r="L75" s="14"/>
      <c r="M75" s="14">
        <v>2</v>
      </c>
      <c r="N75" s="14"/>
      <c r="O75" s="14"/>
      <c r="P75" s="14"/>
      <c r="Q75" s="14">
        <v>35</v>
      </c>
      <c r="R75" s="18">
        <f t="shared" si="16"/>
        <v>0</v>
      </c>
      <c r="S75" s="19" t="b">
        <f t="shared" si="21"/>
        <v>0</v>
      </c>
      <c r="T75" s="19" t="b">
        <f t="shared" si="22"/>
        <v>0</v>
      </c>
      <c r="U75" s="18" t="b">
        <f t="shared" si="23"/>
        <v>0</v>
      </c>
      <c r="V75" s="18" t="b">
        <f t="shared" si="24"/>
        <v>0</v>
      </c>
      <c r="W75" s="18" t="str">
        <f t="shared" si="17"/>
        <v>10</v>
      </c>
      <c r="X75" s="18" t="b">
        <f t="shared" si="25"/>
        <v>0</v>
      </c>
      <c r="Y75" s="18" t="b">
        <f t="shared" si="26"/>
        <v>0</v>
      </c>
      <c r="Z75" s="18" t="b">
        <f t="shared" si="27"/>
        <v>0</v>
      </c>
      <c r="AA75" s="18" t="str">
        <f t="shared" si="19"/>
        <v>10</v>
      </c>
      <c r="AB75" s="20" t="s">
        <v>45</v>
      </c>
      <c r="AC75" s="21">
        <f t="shared" si="20"/>
        <v>20</v>
      </c>
      <c r="AD75" s="17"/>
    </row>
    <row r="76" spans="1:30" ht="18.75" customHeight="1">
      <c r="A76" s="13">
        <v>10959</v>
      </c>
      <c r="B76" s="13" t="s">
        <v>239</v>
      </c>
      <c r="C76" s="13" t="s">
        <v>240</v>
      </c>
      <c r="D76" s="13" t="s">
        <v>241</v>
      </c>
      <c r="E76" s="13" t="s">
        <v>242</v>
      </c>
      <c r="F76" s="14"/>
      <c r="G76" s="14"/>
      <c r="H76" s="14"/>
      <c r="I76" s="14"/>
      <c r="J76" s="14"/>
      <c r="K76" s="14"/>
      <c r="L76" s="14"/>
      <c r="M76" s="14">
        <v>2</v>
      </c>
      <c r="N76" s="14"/>
      <c r="O76" s="14"/>
      <c r="P76" s="14"/>
      <c r="Q76" s="14">
        <v>43</v>
      </c>
      <c r="R76" s="18">
        <f t="shared" si="16"/>
        <v>0</v>
      </c>
      <c r="S76" s="19" t="b">
        <f t="shared" si="21"/>
        <v>0</v>
      </c>
      <c r="T76" s="19" t="b">
        <f t="shared" si="22"/>
        <v>0</v>
      </c>
      <c r="U76" s="18" t="b">
        <f t="shared" si="23"/>
        <v>0</v>
      </c>
      <c r="V76" s="18" t="b">
        <f t="shared" si="24"/>
        <v>0</v>
      </c>
      <c r="W76" s="18" t="str">
        <f t="shared" si="17"/>
        <v>10</v>
      </c>
      <c r="X76" s="18" t="b">
        <f t="shared" si="25"/>
        <v>0</v>
      </c>
      <c r="Y76" s="18" t="b">
        <f t="shared" si="26"/>
        <v>0</v>
      </c>
      <c r="Z76" s="18" t="b">
        <f t="shared" si="27"/>
        <v>0</v>
      </c>
      <c r="AA76" s="18" t="str">
        <f t="shared" si="19"/>
        <v>10</v>
      </c>
      <c r="AB76" s="20" t="s">
        <v>44</v>
      </c>
      <c r="AC76" s="21">
        <f t="shared" si="20"/>
        <v>20</v>
      </c>
      <c r="AD76" s="17"/>
    </row>
    <row r="77" spans="1:30" ht="18.75" customHeight="1">
      <c r="A77" s="13">
        <v>11171</v>
      </c>
      <c r="B77" s="13" t="s">
        <v>246</v>
      </c>
      <c r="C77" s="13" t="s">
        <v>247</v>
      </c>
      <c r="D77" s="13" t="s">
        <v>248</v>
      </c>
      <c r="E77" s="13" t="s">
        <v>249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>
        <v>51</v>
      </c>
      <c r="R77" s="18">
        <f t="shared" si="16"/>
        <v>0</v>
      </c>
      <c r="S77" s="19" t="b">
        <f t="shared" si="21"/>
        <v>0</v>
      </c>
      <c r="T77" s="19" t="b">
        <f t="shared" si="22"/>
        <v>0</v>
      </c>
      <c r="U77" s="18" t="b">
        <f t="shared" si="23"/>
        <v>0</v>
      </c>
      <c r="V77" s="18" t="b">
        <f t="shared" si="24"/>
        <v>0</v>
      </c>
      <c r="W77" s="18" t="b">
        <f t="shared" si="17"/>
        <v>0</v>
      </c>
      <c r="X77" s="18" t="b">
        <f t="shared" si="25"/>
        <v>0</v>
      </c>
      <c r="Y77" s="18" t="b">
        <f t="shared" si="26"/>
        <v>0</v>
      </c>
      <c r="Z77" s="18" t="b">
        <f t="shared" si="27"/>
        <v>0</v>
      </c>
      <c r="AA77" s="18" t="str">
        <f t="shared" si="19"/>
        <v>20</v>
      </c>
      <c r="AB77" s="20" t="s">
        <v>45</v>
      </c>
      <c r="AC77" s="21">
        <f t="shared" si="20"/>
        <v>20</v>
      </c>
      <c r="AD77" s="17"/>
    </row>
    <row r="78" spans="1:30" ht="18.75" customHeight="1">
      <c r="A78" s="13">
        <v>11183</v>
      </c>
      <c r="B78" s="13" t="s">
        <v>273</v>
      </c>
      <c r="C78" s="13" t="s">
        <v>133</v>
      </c>
      <c r="D78" s="13" t="s">
        <v>58</v>
      </c>
      <c r="E78" s="13" t="s">
        <v>274</v>
      </c>
      <c r="F78" s="14"/>
      <c r="G78" s="14"/>
      <c r="H78" s="14"/>
      <c r="I78" s="14"/>
      <c r="J78" s="14"/>
      <c r="K78" s="14"/>
      <c r="L78" s="14"/>
      <c r="M78" s="14">
        <v>2</v>
      </c>
      <c r="N78" s="14"/>
      <c r="O78" s="14"/>
      <c r="P78" s="14"/>
      <c r="Q78" s="14">
        <v>34</v>
      </c>
      <c r="R78" s="18">
        <f t="shared" si="16"/>
        <v>0</v>
      </c>
      <c r="S78" s="19" t="b">
        <f t="shared" si="21"/>
        <v>0</v>
      </c>
      <c r="T78" s="19" t="b">
        <f t="shared" si="22"/>
        <v>0</v>
      </c>
      <c r="U78" s="18" t="b">
        <f t="shared" si="23"/>
        <v>0</v>
      </c>
      <c r="V78" s="18" t="b">
        <f t="shared" si="24"/>
        <v>0</v>
      </c>
      <c r="W78" s="18" t="str">
        <f t="shared" si="17"/>
        <v>10</v>
      </c>
      <c r="X78" s="18" t="b">
        <f t="shared" si="25"/>
        <v>0</v>
      </c>
      <c r="Y78" s="18" t="b">
        <f t="shared" si="26"/>
        <v>0</v>
      </c>
      <c r="Z78" s="18" t="b">
        <f t="shared" si="27"/>
        <v>0</v>
      </c>
      <c r="AA78" s="18" t="str">
        <f t="shared" si="19"/>
        <v>10</v>
      </c>
      <c r="AB78" s="20" t="s">
        <v>44</v>
      </c>
      <c r="AC78" s="21">
        <f t="shared" si="20"/>
        <v>20</v>
      </c>
      <c r="AD78" s="17"/>
    </row>
    <row r="79" spans="1:30" ht="18.75" customHeight="1">
      <c r="A79" s="13">
        <v>11251</v>
      </c>
      <c r="B79" s="13" t="s">
        <v>276</v>
      </c>
      <c r="C79" s="13" t="s">
        <v>103</v>
      </c>
      <c r="D79" s="13" t="s">
        <v>58</v>
      </c>
      <c r="E79" s="13" t="s">
        <v>277</v>
      </c>
      <c r="F79" s="14"/>
      <c r="G79" s="14"/>
      <c r="H79" s="14"/>
      <c r="I79" s="14"/>
      <c r="J79" s="14"/>
      <c r="K79" s="14"/>
      <c r="L79" s="14"/>
      <c r="M79" s="14">
        <v>2</v>
      </c>
      <c r="N79" s="14"/>
      <c r="O79" s="14"/>
      <c r="P79" s="14"/>
      <c r="Q79" s="14">
        <v>43</v>
      </c>
      <c r="R79" s="18">
        <f aca="true" t="shared" si="28" ref="R79:R99">F79*17+G79*F79+H79*17</f>
        <v>0</v>
      </c>
      <c r="S79" s="19" t="b">
        <f t="shared" si="21"/>
        <v>0</v>
      </c>
      <c r="T79" s="19" t="b">
        <f t="shared" si="22"/>
        <v>0</v>
      </c>
      <c r="U79" s="18" t="b">
        <f t="shared" si="23"/>
        <v>0</v>
      </c>
      <c r="V79" s="18" t="b">
        <f t="shared" si="24"/>
        <v>0</v>
      </c>
      <c r="W79" s="18" t="str">
        <f aca="true" t="shared" si="29" ref="W79:W99">IF(M79=1,"5",IF(M79=2,"10",IF(M79=3,"20")))</f>
        <v>10</v>
      </c>
      <c r="X79" s="18" t="b">
        <f t="shared" si="25"/>
        <v>0</v>
      </c>
      <c r="Y79" s="18" t="b">
        <f t="shared" si="26"/>
        <v>0</v>
      </c>
      <c r="Z79" s="18" t="b">
        <f>IF(P79&gt;=50,"17")</f>
        <v>0</v>
      </c>
      <c r="AA79" s="18" t="str">
        <f aca="true" t="shared" si="30" ref="AA79:AA99">IF(Q79&gt;=50,"20",IF(Q79&lt;=49,"10"))</f>
        <v>10</v>
      </c>
      <c r="AB79" s="20" t="s">
        <v>44</v>
      </c>
      <c r="AC79" s="21">
        <f aca="true" t="shared" si="31" ref="AC79:AC99">R79+S79+T79+U79+V79+W79+X79+Y79+Z79+AA79</f>
        <v>20</v>
      </c>
      <c r="AD79" s="17"/>
    </row>
    <row r="80" spans="1:30" ht="18.75" customHeight="1">
      <c r="A80" s="13">
        <v>11257</v>
      </c>
      <c r="B80" s="13" t="s">
        <v>281</v>
      </c>
      <c r="C80" s="13" t="s">
        <v>282</v>
      </c>
      <c r="D80" s="13" t="s">
        <v>134</v>
      </c>
      <c r="E80" s="13" t="s">
        <v>283</v>
      </c>
      <c r="F80" s="14"/>
      <c r="G80" s="14"/>
      <c r="H80" s="14"/>
      <c r="I80" s="14"/>
      <c r="J80" s="14"/>
      <c r="K80" s="14"/>
      <c r="L80" s="14"/>
      <c r="M80" s="14">
        <v>2</v>
      </c>
      <c r="N80" s="14"/>
      <c r="O80" s="14"/>
      <c r="P80" s="14"/>
      <c r="Q80" s="14">
        <v>37</v>
      </c>
      <c r="R80" s="18">
        <f t="shared" si="28"/>
        <v>0</v>
      </c>
      <c r="S80" s="19" t="b">
        <f t="shared" si="21"/>
        <v>0</v>
      </c>
      <c r="T80" s="19" t="b">
        <f t="shared" si="22"/>
        <v>0</v>
      </c>
      <c r="U80" s="18" t="b">
        <f t="shared" si="23"/>
        <v>0</v>
      </c>
      <c r="V80" s="18" t="b">
        <f t="shared" si="24"/>
        <v>0</v>
      </c>
      <c r="W80" s="18" t="str">
        <f t="shared" si="29"/>
        <v>10</v>
      </c>
      <c r="X80" s="18" t="b">
        <f t="shared" si="25"/>
        <v>0</v>
      </c>
      <c r="Y80" s="18" t="b">
        <f t="shared" si="26"/>
        <v>0</v>
      </c>
      <c r="Z80" s="18" t="b">
        <f aca="true" t="shared" si="32" ref="Z80:Z99">IF(P80&gt;=50,"10")</f>
        <v>0</v>
      </c>
      <c r="AA80" s="18" t="str">
        <f t="shared" si="30"/>
        <v>10</v>
      </c>
      <c r="AB80" s="20" t="s">
        <v>43</v>
      </c>
      <c r="AC80" s="21">
        <f t="shared" si="31"/>
        <v>20</v>
      </c>
      <c r="AD80" s="17"/>
    </row>
    <row r="81" spans="1:30" ht="18.75" customHeight="1">
      <c r="A81" s="13">
        <v>11259</v>
      </c>
      <c r="B81" s="13" t="s">
        <v>286</v>
      </c>
      <c r="C81" s="13" t="s">
        <v>181</v>
      </c>
      <c r="D81" s="13" t="s">
        <v>193</v>
      </c>
      <c r="E81" s="13" t="s">
        <v>287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>
        <v>51</v>
      </c>
      <c r="R81" s="18">
        <f t="shared" si="28"/>
        <v>0</v>
      </c>
      <c r="S81" s="19" t="b">
        <f t="shared" si="21"/>
        <v>0</v>
      </c>
      <c r="T81" s="19" t="b">
        <f t="shared" si="22"/>
        <v>0</v>
      </c>
      <c r="U81" s="18" t="b">
        <f t="shared" si="23"/>
        <v>0</v>
      </c>
      <c r="V81" s="18" t="b">
        <f t="shared" si="24"/>
        <v>0</v>
      </c>
      <c r="W81" s="18" t="b">
        <f t="shared" si="29"/>
        <v>0</v>
      </c>
      <c r="X81" s="18" t="b">
        <f t="shared" si="25"/>
        <v>0</v>
      </c>
      <c r="Y81" s="18" t="b">
        <f t="shared" si="26"/>
        <v>0</v>
      </c>
      <c r="Z81" s="18" t="b">
        <f t="shared" si="32"/>
        <v>0</v>
      </c>
      <c r="AA81" s="18" t="str">
        <f t="shared" si="30"/>
        <v>20</v>
      </c>
      <c r="AB81" s="20" t="s">
        <v>44</v>
      </c>
      <c r="AC81" s="21">
        <f t="shared" si="31"/>
        <v>20</v>
      </c>
      <c r="AD81" s="17"/>
    </row>
    <row r="82" spans="1:30" ht="18.75" customHeight="1">
      <c r="A82" s="13">
        <v>11265</v>
      </c>
      <c r="B82" s="13" t="s">
        <v>300</v>
      </c>
      <c r="C82" s="13" t="s">
        <v>251</v>
      </c>
      <c r="D82" s="13" t="s">
        <v>58</v>
      </c>
      <c r="E82" s="13" t="s">
        <v>301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>
        <v>50</v>
      </c>
      <c r="R82" s="18">
        <f t="shared" si="28"/>
        <v>0</v>
      </c>
      <c r="S82" s="19" t="b">
        <f t="shared" si="21"/>
        <v>0</v>
      </c>
      <c r="T82" s="19" t="b">
        <f t="shared" si="22"/>
        <v>0</v>
      </c>
      <c r="U82" s="18" t="b">
        <f t="shared" si="23"/>
        <v>0</v>
      </c>
      <c r="V82" s="18" t="b">
        <f t="shared" si="24"/>
        <v>0</v>
      </c>
      <c r="W82" s="18" t="b">
        <f t="shared" si="29"/>
        <v>0</v>
      </c>
      <c r="X82" s="18" t="b">
        <f t="shared" si="25"/>
        <v>0</v>
      </c>
      <c r="Y82" s="18" t="b">
        <f t="shared" si="26"/>
        <v>0</v>
      </c>
      <c r="Z82" s="18" t="b">
        <f t="shared" si="32"/>
        <v>0</v>
      </c>
      <c r="AA82" s="18" t="str">
        <f t="shared" si="30"/>
        <v>20</v>
      </c>
      <c r="AB82" s="20" t="s">
        <v>46</v>
      </c>
      <c r="AC82" s="21">
        <f t="shared" si="31"/>
        <v>20</v>
      </c>
      <c r="AD82" s="17"/>
    </row>
    <row r="83" spans="1:30" ht="18.75" customHeight="1">
      <c r="A83" s="13">
        <v>11266</v>
      </c>
      <c r="B83" s="13" t="s">
        <v>302</v>
      </c>
      <c r="C83" s="13" t="s">
        <v>303</v>
      </c>
      <c r="D83" s="13" t="s">
        <v>58</v>
      </c>
      <c r="E83" s="13" t="s">
        <v>304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>
        <v>55</v>
      </c>
      <c r="R83" s="18">
        <f t="shared" si="28"/>
        <v>0</v>
      </c>
      <c r="S83" s="19" t="b">
        <f t="shared" si="21"/>
        <v>0</v>
      </c>
      <c r="T83" s="19" t="b">
        <f t="shared" si="22"/>
        <v>0</v>
      </c>
      <c r="U83" s="18" t="b">
        <f t="shared" si="23"/>
        <v>0</v>
      </c>
      <c r="V83" s="18" t="b">
        <f t="shared" si="24"/>
        <v>0</v>
      </c>
      <c r="W83" s="18" t="b">
        <f t="shared" si="29"/>
        <v>0</v>
      </c>
      <c r="X83" s="18" t="b">
        <f t="shared" si="25"/>
        <v>0</v>
      </c>
      <c r="Y83" s="18" t="b">
        <f t="shared" si="26"/>
        <v>0</v>
      </c>
      <c r="Z83" s="18" t="b">
        <f t="shared" si="32"/>
        <v>0</v>
      </c>
      <c r="AA83" s="18" t="str">
        <f t="shared" si="30"/>
        <v>20</v>
      </c>
      <c r="AB83" s="20" t="s">
        <v>44</v>
      </c>
      <c r="AC83" s="21">
        <f t="shared" si="31"/>
        <v>20</v>
      </c>
      <c r="AD83" s="17"/>
    </row>
    <row r="84" spans="1:30" ht="18.75" customHeight="1">
      <c r="A84" s="13">
        <v>11268</v>
      </c>
      <c r="B84" s="13" t="s">
        <v>308</v>
      </c>
      <c r="C84" s="13" t="s">
        <v>53</v>
      </c>
      <c r="D84" s="13" t="s">
        <v>201</v>
      </c>
      <c r="E84" s="13" t="s">
        <v>309</v>
      </c>
      <c r="F84" s="14"/>
      <c r="G84" s="14"/>
      <c r="H84" s="14"/>
      <c r="I84" s="14"/>
      <c r="J84" s="14"/>
      <c r="K84" s="14"/>
      <c r="L84" s="14"/>
      <c r="M84" s="14">
        <v>2</v>
      </c>
      <c r="N84" s="14"/>
      <c r="O84" s="14"/>
      <c r="P84" s="14"/>
      <c r="Q84" s="14">
        <v>42</v>
      </c>
      <c r="R84" s="18">
        <f t="shared" si="28"/>
        <v>0</v>
      </c>
      <c r="S84" s="19" t="b">
        <f t="shared" si="21"/>
        <v>0</v>
      </c>
      <c r="T84" s="19" t="b">
        <f t="shared" si="22"/>
        <v>0</v>
      </c>
      <c r="U84" s="18" t="b">
        <f t="shared" si="23"/>
        <v>0</v>
      </c>
      <c r="V84" s="18" t="b">
        <f t="shared" si="24"/>
        <v>0</v>
      </c>
      <c r="W84" s="18" t="str">
        <f t="shared" si="29"/>
        <v>10</v>
      </c>
      <c r="X84" s="18" t="b">
        <f t="shared" si="25"/>
        <v>0</v>
      </c>
      <c r="Y84" s="18" t="b">
        <f t="shared" si="26"/>
        <v>0</v>
      </c>
      <c r="Z84" s="18" t="b">
        <f t="shared" si="32"/>
        <v>0</v>
      </c>
      <c r="AA84" s="18" t="str">
        <f t="shared" si="30"/>
        <v>10</v>
      </c>
      <c r="AB84" s="20" t="s">
        <v>46</v>
      </c>
      <c r="AC84" s="21">
        <f t="shared" si="31"/>
        <v>20</v>
      </c>
      <c r="AD84" s="17"/>
    </row>
    <row r="85" spans="1:30" ht="18.75" customHeight="1">
      <c r="A85" s="13">
        <v>11180</v>
      </c>
      <c r="B85" s="13" t="s">
        <v>262</v>
      </c>
      <c r="C85" s="13" t="s">
        <v>184</v>
      </c>
      <c r="D85" s="13" t="s">
        <v>207</v>
      </c>
      <c r="E85" s="13" t="s">
        <v>263</v>
      </c>
      <c r="F85" s="14"/>
      <c r="G85" s="14"/>
      <c r="H85" s="14"/>
      <c r="I85" s="14"/>
      <c r="J85" s="14"/>
      <c r="K85" s="14"/>
      <c r="L85" s="14"/>
      <c r="M85" s="14">
        <v>1</v>
      </c>
      <c r="N85" s="14"/>
      <c r="O85" s="14"/>
      <c r="P85" s="14"/>
      <c r="Q85" s="14">
        <v>38</v>
      </c>
      <c r="R85" s="18">
        <f t="shared" si="28"/>
        <v>0</v>
      </c>
      <c r="S85" s="19" t="b">
        <f t="shared" si="21"/>
        <v>0</v>
      </c>
      <c r="T85" s="19" t="b">
        <f t="shared" si="22"/>
        <v>0</v>
      </c>
      <c r="U85" s="18" t="b">
        <f t="shared" si="23"/>
        <v>0</v>
      </c>
      <c r="V85" s="18" t="b">
        <f t="shared" si="24"/>
        <v>0</v>
      </c>
      <c r="W85" s="18" t="str">
        <f t="shared" si="29"/>
        <v>5</v>
      </c>
      <c r="X85" s="18" t="b">
        <f t="shared" si="25"/>
        <v>0</v>
      </c>
      <c r="Y85" s="18" t="b">
        <f t="shared" si="26"/>
        <v>0</v>
      </c>
      <c r="Z85" s="18" t="b">
        <f t="shared" si="32"/>
        <v>0</v>
      </c>
      <c r="AA85" s="18" t="str">
        <f t="shared" si="30"/>
        <v>10</v>
      </c>
      <c r="AB85" s="20" t="s">
        <v>45</v>
      </c>
      <c r="AC85" s="21">
        <f t="shared" si="31"/>
        <v>15</v>
      </c>
      <c r="AD85" s="17"/>
    </row>
    <row r="86" spans="1:30" ht="18.75" customHeight="1">
      <c r="A86" s="13">
        <v>10934</v>
      </c>
      <c r="B86" s="13" t="s">
        <v>85</v>
      </c>
      <c r="C86" s="13" t="s">
        <v>86</v>
      </c>
      <c r="D86" s="13" t="s">
        <v>54</v>
      </c>
      <c r="E86" s="13" t="s">
        <v>87</v>
      </c>
      <c r="F86" s="14"/>
      <c r="G86" s="14"/>
      <c r="H86" s="14"/>
      <c r="I86" s="14"/>
      <c r="J86" s="14"/>
      <c r="K86" s="14"/>
      <c r="L86" s="14"/>
      <c r="M86" s="14">
        <v>1</v>
      </c>
      <c r="N86" s="14"/>
      <c r="O86" s="14"/>
      <c r="P86" s="14"/>
      <c r="Q86" s="14">
        <v>46</v>
      </c>
      <c r="R86" s="18">
        <f t="shared" si="28"/>
        <v>0</v>
      </c>
      <c r="S86" s="19" t="b">
        <f t="shared" si="21"/>
        <v>0</v>
      </c>
      <c r="T86" s="19" t="b">
        <f t="shared" si="22"/>
        <v>0</v>
      </c>
      <c r="U86" s="18" t="b">
        <f t="shared" si="23"/>
        <v>0</v>
      </c>
      <c r="V86" s="18" t="b">
        <f t="shared" si="24"/>
        <v>0</v>
      </c>
      <c r="W86" s="18" t="str">
        <f t="shared" si="29"/>
        <v>5</v>
      </c>
      <c r="X86" s="18" t="b">
        <f t="shared" si="25"/>
        <v>0</v>
      </c>
      <c r="Y86" s="18" t="b">
        <f t="shared" si="26"/>
        <v>0</v>
      </c>
      <c r="Z86" s="18" t="b">
        <f t="shared" si="32"/>
        <v>0</v>
      </c>
      <c r="AA86" s="18" t="str">
        <f t="shared" si="30"/>
        <v>10</v>
      </c>
      <c r="AB86" s="20" t="s">
        <v>45</v>
      </c>
      <c r="AC86" s="21">
        <f t="shared" si="31"/>
        <v>15</v>
      </c>
      <c r="AD86" s="17"/>
    </row>
    <row r="87" spans="1:30" ht="18.75" customHeight="1">
      <c r="A87" s="13">
        <v>10996</v>
      </c>
      <c r="B87" s="13" t="s">
        <v>122</v>
      </c>
      <c r="C87" s="13" t="s">
        <v>123</v>
      </c>
      <c r="D87" s="13" t="s">
        <v>81</v>
      </c>
      <c r="E87" s="13" t="s">
        <v>124</v>
      </c>
      <c r="F87" s="14"/>
      <c r="G87" s="14"/>
      <c r="H87" s="14"/>
      <c r="I87" s="14"/>
      <c r="J87" s="14"/>
      <c r="K87" s="14"/>
      <c r="L87" s="14"/>
      <c r="M87" s="14">
        <v>1</v>
      </c>
      <c r="N87" s="14"/>
      <c r="O87" s="14"/>
      <c r="P87" s="14"/>
      <c r="Q87" s="14">
        <v>48</v>
      </c>
      <c r="R87" s="18">
        <f t="shared" si="28"/>
        <v>0</v>
      </c>
      <c r="S87" s="19" t="b">
        <f t="shared" si="21"/>
        <v>0</v>
      </c>
      <c r="T87" s="19" t="b">
        <f t="shared" si="22"/>
        <v>0</v>
      </c>
      <c r="U87" s="18" t="b">
        <f t="shared" si="23"/>
        <v>0</v>
      </c>
      <c r="V87" s="18" t="b">
        <f t="shared" si="24"/>
        <v>0</v>
      </c>
      <c r="W87" s="18" t="str">
        <f t="shared" si="29"/>
        <v>5</v>
      </c>
      <c r="X87" s="18" t="b">
        <f t="shared" si="25"/>
        <v>0</v>
      </c>
      <c r="Y87" s="18" t="b">
        <f t="shared" si="26"/>
        <v>0</v>
      </c>
      <c r="Z87" s="18" t="b">
        <f t="shared" si="32"/>
        <v>0</v>
      </c>
      <c r="AA87" s="18" t="str">
        <f t="shared" si="30"/>
        <v>10</v>
      </c>
      <c r="AB87" s="20" t="s">
        <v>45</v>
      </c>
      <c r="AC87" s="21">
        <f t="shared" si="31"/>
        <v>15</v>
      </c>
      <c r="AD87" s="17"/>
    </row>
    <row r="88" spans="1:30" ht="18.75" customHeight="1">
      <c r="A88" s="13">
        <v>11203</v>
      </c>
      <c r="B88" s="13" t="s">
        <v>165</v>
      </c>
      <c r="C88" s="13" t="s">
        <v>103</v>
      </c>
      <c r="D88" s="13" t="s">
        <v>81</v>
      </c>
      <c r="E88" s="13" t="s">
        <v>166</v>
      </c>
      <c r="F88" s="14"/>
      <c r="G88" s="14"/>
      <c r="H88" s="14"/>
      <c r="I88" s="14"/>
      <c r="J88" s="14"/>
      <c r="K88" s="14"/>
      <c r="L88" s="14"/>
      <c r="M88" s="14">
        <v>1</v>
      </c>
      <c r="N88" s="14"/>
      <c r="O88" s="14"/>
      <c r="P88" s="14"/>
      <c r="Q88" s="14">
        <v>48</v>
      </c>
      <c r="R88" s="18">
        <f t="shared" si="28"/>
        <v>0</v>
      </c>
      <c r="S88" s="19" t="b">
        <f t="shared" si="21"/>
        <v>0</v>
      </c>
      <c r="T88" s="19" t="b">
        <f t="shared" si="22"/>
        <v>0</v>
      </c>
      <c r="U88" s="18" t="b">
        <f t="shared" si="23"/>
        <v>0</v>
      </c>
      <c r="V88" s="18" t="b">
        <f t="shared" si="24"/>
        <v>0</v>
      </c>
      <c r="W88" s="18" t="str">
        <f t="shared" si="29"/>
        <v>5</v>
      </c>
      <c r="X88" s="18" t="b">
        <f t="shared" si="25"/>
        <v>0</v>
      </c>
      <c r="Y88" s="18" t="b">
        <f t="shared" si="26"/>
        <v>0</v>
      </c>
      <c r="Z88" s="18" t="b">
        <f t="shared" si="32"/>
        <v>0</v>
      </c>
      <c r="AA88" s="18" t="str">
        <f t="shared" si="30"/>
        <v>10</v>
      </c>
      <c r="AB88" s="20" t="s">
        <v>45</v>
      </c>
      <c r="AC88" s="21">
        <f t="shared" si="31"/>
        <v>15</v>
      </c>
      <c r="AD88" s="17"/>
    </row>
    <row r="89" spans="1:30" ht="18.75" customHeight="1">
      <c r="A89" s="13">
        <v>11205</v>
      </c>
      <c r="B89" s="13" t="s">
        <v>170</v>
      </c>
      <c r="C89" s="13" t="s">
        <v>53</v>
      </c>
      <c r="D89" s="13" t="s">
        <v>171</v>
      </c>
      <c r="E89" s="13" t="s">
        <v>172</v>
      </c>
      <c r="F89" s="14"/>
      <c r="G89" s="14"/>
      <c r="H89" s="14"/>
      <c r="I89" s="14"/>
      <c r="J89" s="14"/>
      <c r="K89" s="14"/>
      <c r="L89" s="14"/>
      <c r="M89" s="14">
        <v>1</v>
      </c>
      <c r="N89" s="14"/>
      <c r="O89" s="14"/>
      <c r="P89" s="14"/>
      <c r="Q89" s="14">
        <v>44</v>
      </c>
      <c r="R89" s="18">
        <f t="shared" si="28"/>
        <v>0</v>
      </c>
      <c r="S89" s="19" t="b">
        <f t="shared" si="21"/>
        <v>0</v>
      </c>
      <c r="T89" s="19" t="b">
        <f t="shared" si="22"/>
        <v>0</v>
      </c>
      <c r="U89" s="18" t="b">
        <f t="shared" si="23"/>
        <v>0</v>
      </c>
      <c r="V89" s="18" t="b">
        <f t="shared" si="24"/>
        <v>0</v>
      </c>
      <c r="W89" s="18" t="str">
        <f t="shared" si="29"/>
        <v>5</v>
      </c>
      <c r="X89" s="18" t="b">
        <f t="shared" si="25"/>
        <v>0</v>
      </c>
      <c r="Y89" s="18" t="b">
        <f t="shared" si="26"/>
        <v>0</v>
      </c>
      <c r="Z89" s="18" t="b">
        <f t="shared" si="32"/>
        <v>0</v>
      </c>
      <c r="AA89" s="18" t="str">
        <f t="shared" si="30"/>
        <v>10</v>
      </c>
      <c r="AB89" s="20" t="s">
        <v>46</v>
      </c>
      <c r="AC89" s="21">
        <f t="shared" si="31"/>
        <v>15</v>
      </c>
      <c r="AD89" s="17"/>
    </row>
    <row r="90" spans="1:30" ht="18.75" customHeight="1">
      <c r="A90" s="13">
        <v>11211</v>
      </c>
      <c r="B90" s="13" t="s">
        <v>187</v>
      </c>
      <c r="C90" s="13" t="s">
        <v>64</v>
      </c>
      <c r="D90" s="13" t="s">
        <v>81</v>
      </c>
      <c r="E90" s="13" t="s">
        <v>188</v>
      </c>
      <c r="F90" s="14"/>
      <c r="G90" s="14"/>
      <c r="H90" s="14"/>
      <c r="I90" s="14"/>
      <c r="J90" s="14"/>
      <c r="K90" s="14"/>
      <c r="L90" s="14"/>
      <c r="M90" s="14">
        <v>1</v>
      </c>
      <c r="N90" s="14"/>
      <c r="O90" s="14"/>
      <c r="P90" s="14"/>
      <c r="Q90" s="14">
        <v>39</v>
      </c>
      <c r="R90" s="18">
        <f t="shared" si="28"/>
        <v>0</v>
      </c>
      <c r="S90" s="19" t="b">
        <f t="shared" si="21"/>
        <v>0</v>
      </c>
      <c r="T90" s="19" t="b">
        <f t="shared" si="22"/>
        <v>0</v>
      </c>
      <c r="U90" s="18" t="b">
        <f t="shared" si="23"/>
        <v>0</v>
      </c>
      <c r="V90" s="18" t="b">
        <f t="shared" si="24"/>
        <v>0</v>
      </c>
      <c r="W90" s="18" t="str">
        <f t="shared" si="29"/>
        <v>5</v>
      </c>
      <c r="X90" s="18" t="b">
        <f t="shared" si="25"/>
        <v>0</v>
      </c>
      <c r="Y90" s="18" t="b">
        <f t="shared" si="26"/>
        <v>0</v>
      </c>
      <c r="Z90" s="18" t="b">
        <f t="shared" si="32"/>
        <v>0</v>
      </c>
      <c r="AA90" s="18" t="str">
        <f t="shared" si="30"/>
        <v>10</v>
      </c>
      <c r="AB90" s="20" t="s">
        <v>45</v>
      </c>
      <c r="AC90" s="21">
        <f t="shared" si="31"/>
        <v>15</v>
      </c>
      <c r="AD90" s="17"/>
    </row>
    <row r="91" spans="1:30" ht="18.75" customHeight="1">
      <c r="A91" s="13">
        <v>11214</v>
      </c>
      <c r="B91" s="13" t="s">
        <v>195</v>
      </c>
      <c r="C91" s="13" t="s">
        <v>196</v>
      </c>
      <c r="D91" s="13" t="s">
        <v>54</v>
      </c>
      <c r="E91" s="13" t="s">
        <v>197</v>
      </c>
      <c r="F91" s="14"/>
      <c r="G91" s="14"/>
      <c r="H91" s="14"/>
      <c r="I91" s="14"/>
      <c r="J91" s="14"/>
      <c r="K91" s="14"/>
      <c r="L91" s="14"/>
      <c r="M91" s="14">
        <v>1</v>
      </c>
      <c r="N91" s="14"/>
      <c r="O91" s="14"/>
      <c r="P91" s="14"/>
      <c r="Q91" s="14">
        <v>40</v>
      </c>
      <c r="R91" s="18">
        <f t="shared" si="28"/>
        <v>0</v>
      </c>
      <c r="S91" s="19" t="b">
        <f t="shared" si="21"/>
        <v>0</v>
      </c>
      <c r="T91" s="19" t="b">
        <f t="shared" si="22"/>
        <v>0</v>
      </c>
      <c r="U91" s="18" t="b">
        <f t="shared" si="23"/>
        <v>0</v>
      </c>
      <c r="V91" s="18" t="b">
        <f t="shared" si="24"/>
        <v>0</v>
      </c>
      <c r="W91" s="18" t="str">
        <f t="shared" si="29"/>
        <v>5</v>
      </c>
      <c r="X91" s="18" t="b">
        <f t="shared" si="25"/>
        <v>0</v>
      </c>
      <c r="Y91" s="18" t="b">
        <f t="shared" si="26"/>
        <v>0</v>
      </c>
      <c r="Z91" s="18" t="b">
        <f t="shared" si="32"/>
        <v>0</v>
      </c>
      <c r="AA91" s="18" t="str">
        <f t="shared" si="30"/>
        <v>10</v>
      </c>
      <c r="AB91" s="20" t="s">
        <v>46</v>
      </c>
      <c r="AC91" s="21">
        <f t="shared" si="31"/>
        <v>15</v>
      </c>
      <c r="AD91" s="17"/>
    </row>
    <row r="92" spans="1:30" ht="18.75" customHeight="1">
      <c r="A92" s="13">
        <v>11166</v>
      </c>
      <c r="B92" s="13" t="s">
        <v>243</v>
      </c>
      <c r="C92" s="13" t="s">
        <v>244</v>
      </c>
      <c r="D92" s="13" t="s">
        <v>81</v>
      </c>
      <c r="E92" s="13" t="s">
        <v>245</v>
      </c>
      <c r="F92" s="14"/>
      <c r="G92" s="14"/>
      <c r="H92" s="14"/>
      <c r="I92" s="14"/>
      <c r="J92" s="14"/>
      <c r="K92" s="14"/>
      <c r="L92" s="14"/>
      <c r="M92" s="14">
        <v>1</v>
      </c>
      <c r="N92" s="14"/>
      <c r="O92" s="14"/>
      <c r="P92" s="14"/>
      <c r="Q92" s="14">
        <v>44</v>
      </c>
      <c r="R92" s="18">
        <f t="shared" si="28"/>
        <v>0</v>
      </c>
      <c r="S92" s="19" t="b">
        <f t="shared" si="21"/>
        <v>0</v>
      </c>
      <c r="T92" s="19" t="b">
        <f t="shared" si="22"/>
        <v>0</v>
      </c>
      <c r="U92" s="18" t="b">
        <f t="shared" si="23"/>
        <v>0</v>
      </c>
      <c r="V92" s="18" t="b">
        <f t="shared" si="24"/>
        <v>0</v>
      </c>
      <c r="W92" s="18" t="str">
        <f t="shared" si="29"/>
        <v>5</v>
      </c>
      <c r="X92" s="18" t="b">
        <f t="shared" si="25"/>
        <v>0</v>
      </c>
      <c r="Y92" s="18" t="b">
        <f t="shared" si="26"/>
        <v>0</v>
      </c>
      <c r="Z92" s="18" t="b">
        <f t="shared" si="32"/>
        <v>0</v>
      </c>
      <c r="AA92" s="18" t="str">
        <f t="shared" si="30"/>
        <v>10</v>
      </c>
      <c r="AB92" s="20" t="s">
        <v>44</v>
      </c>
      <c r="AC92" s="21">
        <f t="shared" si="31"/>
        <v>15</v>
      </c>
      <c r="AD92" s="17"/>
    </row>
    <row r="93" spans="1:30" ht="18.75" customHeight="1">
      <c r="A93" s="13">
        <v>10994</v>
      </c>
      <c r="B93" s="13" t="s">
        <v>125</v>
      </c>
      <c r="C93" s="13" t="s">
        <v>126</v>
      </c>
      <c r="D93" s="13" t="s">
        <v>127</v>
      </c>
      <c r="E93" s="13" t="s">
        <v>128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>
        <v>42</v>
      </c>
      <c r="R93" s="18">
        <f t="shared" si="28"/>
        <v>0</v>
      </c>
      <c r="S93" s="19" t="b">
        <f t="shared" si="21"/>
        <v>0</v>
      </c>
      <c r="T93" s="19" t="b">
        <f t="shared" si="22"/>
        <v>0</v>
      </c>
      <c r="U93" s="18" t="b">
        <f t="shared" si="23"/>
        <v>0</v>
      </c>
      <c r="V93" s="18" t="b">
        <f t="shared" si="24"/>
        <v>0</v>
      </c>
      <c r="W93" s="18" t="b">
        <f t="shared" si="29"/>
        <v>0</v>
      </c>
      <c r="X93" s="18" t="b">
        <f t="shared" si="25"/>
        <v>0</v>
      </c>
      <c r="Y93" s="18" t="b">
        <f t="shared" si="26"/>
        <v>0</v>
      </c>
      <c r="Z93" s="18" t="b">
        <f t="shared" si="32"/>
        <v>0</v>
      </c>
      <c r="AA93" s="18" t="str">
        <f t="shared" si="30"/>
        <v>10</v>
      </c>
      <c r="AB93" s="20" t="s">
        <v>45</v>
      </c>
      <c r="AC93" s="21">
        <f t="shared" si="31"/>
        <v>10</v>
      </c>
      <c r="AD93" s="17"/>
    </row>
    <row r="94" spans="1:30" ht="18.75" customHeight="1">
      <c r="A94" s="13">
        <v>11223</v>
      </c>
      <c r="B94" s="13" t="s">
        <v>218</v>
      </c>
      <c r="C94" s="13" t="s">
        <v>103</v>
      </c>
      <c r="D94" s="13" t="s">
        <v>81</v>
      </c>
      <c r="E94" s="13" t="s">
        <v>219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>
        <v>49</v>
      </c>
      <c r="R94" s="18">
        <f t="shared" si="28"/>
        <v>0</v>
      </c>
      <c r="S94" s="19" t="b">
        <f t="shared" si="21"/>
        <v>0</v>
      </c>
      <c r="T94" s="19" t="b">
        <f t="shared" si="22"/>
        <v>0</v>
      </c>
      <c r="U94" s="18" t="b">
        <f t="shared" si="23"/>
        <v>0</v>
      </c>
      <c r="V94" s="18" t="b">
        <f t="shared" si="24"/>
        <v>0</v>
      </c>
      <c r="W94" s="18" t="b">
        <f t="shared" si="29"/>
        <v>0</v>
      </c>
      <c r="X94" s="18" t="b">
        <f t="shared" si="25"/>
        <v>0</v>
      </c>
      <c r="Y94" s="18" t="b">
        <f t="shared" si="26"/>
        <v>0</v>
      </c>
      <c r="Z94" s="18" t="b">
        <f t="shared" si="32"/>
        <v>0</v>
      </c>
      <c r="AA94" s="18" t="str">
        <f t="shared" si="30"/>
        <v>10</v>
      </c>
      <c r="AB94" s="20" t="s">
        <v>44</v>
      </c>
      <c r="AC94" s="21">
        <f t="shared" si="31"/>
        <v>10</v>
      </c>
      <c r="AD94" s="17"/>
    </row>
    <row r="95" spans="1:30" ht="18.75" customHeight="1">
      <c r="A95" s="13">
        <v>11160</v>
      </c>
      <c r="B95" s="13" t="s">
        <v>232</v>
      </c>
      <c r="C95" s="13" t="s">
        <v>130</v>
      </c>
      <c r="D95" s="13" t="s">
        <v>65</v>
      </c>
      <c r="E95" s="13" t="s">
        <v>233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>
        <v>41</v>
      </c>
      <c r="R95" s="18">
        <f t="shared" si="28"/>
        <v>0</v>
      </c>
      <c r="S95" s="19" t="b">
        <f t="shared" si="21"/>
        <v>0</v>
      </c>
      <c r="T95" s="19" t="b">
        <f t="shared" si="22"/>
        <v>0</v>
      </c>
      <c r="U95" s="18" t="b">
        <f t="shared" si="23"/>
        <v>0</v>
      </c>
      <c r="V95" s="18" t="b">
        <f t="shared" si="24"/>
        <v>0</v>
      </c>
      <c r="W95" s="18" t="b">
        <f t="shared" si="29"/>
        <v>0</v>
      </c>
      <c r="X95" s="18" t="b">
        <f t="shared" si="25"/>
        <v>0</v>
      </c>
      <c r="Y95" s="18" t="b">
        <f t="shared" si="26"/>
        <v>0</v>
      </c>
      <c r="Z95" s="18" t="b">
        <f t="shared" si="32"/>
        <v>0</v>
      </c>
      <c r="AA95" s="18" t="str">
        <f t="shared" si="30"/>
        <v>10</v>
      </c>
      <c r="AB95" s="20" t="s">
        <v>45</v>
      </c>
      <c r="AC95" s="21">
        <f t="shared" si="31"/>
        <v>10</v>
      </c>
      <c r="AD95" s="17"/>
    </row>
    <row r="96" spans="1:30" ht="18.75" customHeight="1">
      <c r="A96" s="13">
        <v>11182</v>
      </c>
      <c r="B96" s="13" t="s">
        <v>270</v>
      </c>
      <c r="C96" s="13" t="s">
        <v>160</v>
      </c>
      <c r="D96" s="13" t="s">
        <v>271</v>
      </c>
      <c r="E96" s="13" t="s">
        <v>272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>
        <v>45</v>
      </c>
      <c r="R96" s="18">
        <f t="shared" si="28"/>
        <v>0</v>
      </c>
      <c r="S96" s="19" t="b">
        <f t="shared" si="21"/>
        <v>0</v>
      </c>
      <c r="T96" s="19" t="b">
        <f t="shared" si="22"/>
        <v>0</v>
      </c>
      <c r="U96" s="18" t="b">
        <f t="shared" si="23"/>
        <v>0</v>
      </c>
      <c r="V96" s="18" t="b">
        <f t="shared" si="24"/>
        <v>0</v>
      </c>
      <c r="W96" s="18" t="b">
        <f t="shared" si="29"/>
        <v>0</v>
      </c>
      <c r="X96" s="18" t="b">
        <f t="shared" si="25"/>
        <v>0</v>
      </c>
      <c r="Y96" s="18" t="b">
        <f t="shared" si="26"/>
        <v>0</v>
      </c>
      <c r="Z96" s="18" t="b">
        <f t="shared" si="32"/>
        <v>0</v>
      </c>
      <c r="AA96" s="18" t="str">
        <f t="shared" si="30"/>
        <v>10</v>
      </c>
      <c r="AB96" s="20" t="s">
        <v>44</v>
      </c>
      <c r="AC96" s="21">
        <f t="shared" si="31"/>
        <v>10</v>
      </c>
      <c r="AD96" s="17"/>
    </row>
    <row r="97" spans="1:30" ht="18.75" customHeight="1">
      <c r="A97" s="13">
        <v>11260</v>
      </c>
      <c r="B97" s="13" t="s">
        <v>288</v>
      </c>
      <c r="C97" s="13" t="s">
        <v>289</v>
      </c>
      <c r="D97" s="13" t="s">
        <v>69</v>
      </c>
      <c r="E97" s="13" t="s">
        <v>290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>
        <v>49</v>
      </c>
      <c r="R97" s="18">
        <f t="shared" si="28"/>
        <v>0</v>
      </c>
      <c r="S97" s="19" t="b">
        <f t="shared" si="21"/>
        <v>0</v>
      </c>
      <c r="T97" s="19" t="b">
        <f t="shared" si="22"/>
        <v>0</v>
      </c>
      <c r="U97" s="18" t="b">
        <f t="shared" si="23"/>
        <v>0</v>
      </c>
      <c r="V97" s="18" t="b">
        <f t="shared" si="24"/>
        <v>0</v>
      </c>
      <c r="W97" s="18" t="b">
        <f t="shared" si="29"/>
        <v>0</v>
      </c>
      <c r="X97" s="18" t="b">
        <f t="shared" si="25"/>
        <v>0</v>
      </c>
      <c r="Y97" s="18" t="b">
        <f t="shared" si="26"/>
        <v>0</v>
      </c>
      <c r="Z97" s="18" t="b">
        <f t="shared" si="32"/>
        <v>0</v>
      </c>
      <c r="AA97" s="18" t="str">
        <f t="shared" si="30"/>
        <v>10</v>
      </c>
      <c r="AB97" s="20" t="s">
        <v>45</v>
      </c>
      <c r="AC97" s="21">
        <f t="shared" si="31"/>
        <v>10</v>
      </c>
      <c r="AD97" s="17"/>
    </row>
    <row r="98" spans="1:30" ht="18.75" customHeight="1">
      <c r="A98" s="13">
        <v>11264</v>
      </c>
      <c r="B98" s="13" t="s">
        <v>297</v>
      </c>
      <c r="C98" s="13" t="s">
        <v>298</v>
      </c>
      <c r="D98" s="13" t="s">
        <v>90</v>
      </c>
      <c r="E98" s="13" t="s">
        <v>299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>
        <v>49</v>
      </c>
      <c r="R98" s="18">
        <f t="shared" si="28"/>
        <v>0</v>
      </c>
      <c r="S98" s="19" t="b">
        <f t="shared" si="21"/>
        <v>0</v>
      </c>
      <c r="T98" s="19" t="b">
        <f t="shared" si="22"/>
        <v>0</v>
      </c>
      <c r="U98" s="18" t="b">
        <f t="shared" si="23"/>
        <v>0</v>
      </c>
      <c r="V98" s="18" t="b">
        <f t="shared" si="24"/>
        <v>0</v>
      </c>
      <c r="W98" s="18" t="b">
        <f t="shared" si="29"/>
        <v>0</v>
      </c>
      <c r="X98" s="18" t="b">
        <f t="shared" si="25"/>
        <v>0</v>
      </c>
      <c r="Y98" s="18" t="b">
        <f t="shared" si="26"/>
        <v>0</v>
      </c>
      <c r="Z98" s="18" t="b">
        <f t="shared" si="32"/>
        <v>0</v>
      </c>
      <c r="AA98" s="18" t="str">
        <f t="shared" si="30"/>
        <v>10</v>
      </c>
      <c r="AB98" s="20" t="s">
        <v>44</v>
      </c>
      <c r="AC98" s="21">
        <f t="shared" si="31"/>
        <v>10</v>
      </c>
      <c r="AD98" s="17"/>
    </row>
    <row r="99" spans="1:30" ht="18.75" customHeight="1">
      <c r="A99" s="13">
        <v>11270</v>
      </c>
      <c r="B99" s="13" t="s">
        <v>319</v>
      </c>
      <c r="C99" s="13" t="s">
        <v>303</v>
      </c>
      <c r="D99" s="13" t="s">
        <v>69</v>
      </c>
      <c r="E99" s="13" t="s">
        <v>313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>
        <v>43</v>
      </c>
      <c r="R99" s="18">
        <f t="shared" si="28"/>
        <v>0</v>
      </c>
      <c r="S99" s="19" t="b">
        <f t="shared" si="21"/>
        <v>0</v>
      </c>
      <c r="T99" s="19" t="b">
        <f t="shared" si="22"/>
        <v>0</v>
      </c>
      <c r="U99" s="18" t="b">
        <f t="shared" si="23"/>
        <v>0</v>
      </c>
      <c r="V99" s="18" t="b">
        <f t="shared" si="24"/>
        <v>0</v>
      </c>
      <c r="W99" s="18" t="b">
        <f t="shared" si="29"/>
        <v>0</v>
      </c>
      <c r="X99" s="18" t="b">
        <f t="shared" si="25"/>
        <v>0</v>
      </c>
      <c r="Y99" s="18" t="b">
        <f t="shared" si="26"/>
        <v>0</v>
      </c>
      <c r="Z99" s="18" t="b">
        <f t="shared" si="32"/>
        <v>0</v>
      </c>
      <c r="AA99" s="18" t="str">
        <f t="shared" si="30"/>
        <v>10</v>
      </c>
      <c r="AB99" s="20" t="s">
        <v>46</v>
      </c>
      <c r="AC99" s="21">
        <f t="shared" si="31"/>
        <v>10</v>
      </c>
      <c r="AD99" s="17"/>
    </row>
    <row r="103" spans="9:14" ht="12.75">
      <c r="I103" s="22"/>
      <c r="J103" s="22" t="s">
        <v>322</v>
      </c>
      <c r="K103" s="22"/>
      <c r="L103" s="22"/>
      <c r="M103" s="22"/>
      <c r="N103" s="22"/>
    </row>
    <row r="104" spans="9:14" ht="12.75">
      <c r="I104" s="22"/>
      <c r="J104" s="22"/>
      <c r="K104" s="22"/>
      <c r="L104" s="22"/>
      <c r="M104" s="22"/>
      <c r="N104" s="22"/>
    </row>
    <row r="105" spans="9:14" ht="12.75">
      <c r="I105" s="22"/>
      <c r="J105" s="22"/>
      <c r="K105" s="22"/>
      <c r="L105" s="22"/>
      <c r="M105" s="22"/>
      <c r="N105" s="22"/>
    </row>
    <row r="106" spans="9:14" ht="12.75">
      <c r="I106" s="22"/>
      <c r="J106" s="22"/>
      <c r="K106" s="22"/>
      <c r="L106" s="22"/>
      <c r="M106" s="22"/>
      <c r="N106" s="22"/>
    </row>
    <row r="107" spans="9:14" ht="12.75">
      <c r="I107" s="49" t="s">
        <v>323</v>
      </c>
      <c r="J107" s="49"/>
      <c r="K107" s="49"/>
      <c r="L107" s="49"/>
      <c r="M107" s="49"/>
      <c r="N107" s="49"/>
    </row>
  </sheetData>
  <sheetProtection/>
  <mergeCells count="27">
    <mergeCell ref="I107:N107"/>
    <mergeCell ref="A1:D1"/>
    <mergeCell ref="E2:T4"/>
    <mergeCell ref="Z2:AC2"/>
    <mergeCell ref="V3:X3"/>
    <mergeCell ref="Z3:AC3"/>
    <mergeCell ref="E5:T5"/>
    <mergeCell ref="V7:V8"/>
    <mergeCell ref="W7:W8"/>
    <mergeCell ref="X7:X8"/>
    <mergeCell ref="Y7:Y8"/>
    <mergeCell ref="A6:A8"/>
    <mergeCell ref="B6:B8"/>
    <mergeCell ref="C6:C8"/>
    <mergeCell ref="D6:D8"/>
    <mergeCell ref="E6:E8"/>
    <mergeCell ref="F6:P6"/>
    <mergeCell ref="Z7:Z8"/>
    <mergeCell ref="AA7:AA8"/>
    <mergeCell ref="R6:AA6"/>
    <mergeCell ref="AB6:AB8"/>
    <mergeCell ref="AC6:AC8"/>
    <mergeCell ref="AD6:AD8"/>
    <mergeCell ref="R7:R8"/>
    <mergeCell ref="S7:S8"/>
    <mergeCell ref="T7:T8"/>
    <mergeCell ref="U7:U8"/>
  </mergeCells>
  <dataValidations count="2">
    <dataValidation type="list" allowBlank="1" showInputMessage="1" showErrorMessage="1" sqref="F2:H2 F5:H5">
      <formula1>#REF!</formula1>
    </dataValidation>
    <dataValidation type="list" allowBlank="1" showInputMessage="1" showErrorMessage="1" sqref="I2 I5">
      <formula1>$AF$1:$AF$4</formula1>
    </dataValidation>
  </dataValidation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papakosta</cp:lastModifiedBy>
  <cp:lastPrinted>2022-08-17T09:39:56Z</cp:lastPrinted>
  <dcterms:created xsi:type="dcterms:W3CDTF">2004-05-18T14:24:10Z</dcterms:created>
  <dcterms:modified xsi:type="dcterms:W3CDTF">2022-08-24T07:50:31Z</dcterms:modified>
  <cp:category/>
  <cp:version/>
  <cp:contentType/>
  <cp:contentStatus/>
</cp:coreProperties>
</file>